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805" firstSheet="15" activeTab="18"/>
  </bookViews>
  <sheets>
    <sheet name="目录" sheetId="1" r:id="rId1"/>
    <sheet name="表一、一般公共预算收入表" sheetId="2" r:id="rId2"/>
    <sheet name="表二、一般公共预算支出表" sheetId="3" r:id="rId3"/>
    <sheet name="表三、税收返还及转移支付表" sheetId="5" r:id="rId4"/>
    <sheet name="表四、一般公共预算本级支出表" sheetId="6" r:id="rId5"/>
    <sheet name="表五、一般公共预算本级基本支出表" sheetId="7" r:id="rId6"/>
    <sheet name="表六、2023年一般政府债务限额和债务余额表、" sheetId="10" r:id="rId7"/>
    <sheet name="表七、政府性基金收入表" sheetId="11" r:id="rId8"/>
    <sheet name="表八、政府性基金支出表" sheetId="12" r:id="rId9"/>
    <sheet name="表九、本级政府性基金转移支付表" sheetId="13" r:id="rId10"/>
    <sheet name="表十、政府性基金本级支出表" sheetId="15" r:id="rId11"/>
    <sheet name="表十一、政府专项债务限额和余额表" sheetId="18" r:id="rId12"/>
    <sheet name="表十二、国有资本经营收入预算表" sheetId="19" r:id="rId13"/>
    <sheet name="表十三、国有资金经营支出预算表" sheetId="20" r:id="rId14"/>
    <sheet name="表十四、本级国有资本经营预算收入表 " sheetId="21" r:id="rId15"/>
    <sheet name="表十五、国有资本经营转移支付表" sheetId="23" r:id="rId16"/>
    <sheet name="表十六、社会保险基金收入表" sheetId="24" r:id="rId17"/>
    <sheet name="表十七、社会保险基金支出表" sheetId="25" r:id="rId18"/>
    <sheet name="表十八、“三公”经费预算表" sheetId="26" r:id="rId19"/>
    <sheet name="Sheet5" sheetId="27" r:id="rId20"/>
  </sheets>
  <externalReferences>
    <externalReference r:id="rId22"/>
    <externalReference r:id="rId23"/>
    <externalReference r:id="rId24"/>
  </externalReferences>
  <definedNames>
    <definedName name="_11_北京市">[1]内置数据!$C$2:$C$17</definedName>
    <definedName name="_12_天津市">[1]内置数据!$D$2:$D$17</definedName>
    <definedName name="_1301_石家庄市">[1]内置数据!$AK$2:$AK$23</definedName>
    <definedName name="_1302_唐山市">[1]内置数据!$AL$2:$AL$15</definedName>
    <definedName name="_1303_秦皇岛市">[1]内置数据!$AM$2:$AM$8</definedName>
    <definedName name="_1304_邯郸市" hidden="1">[2]内置数据!$AN$2:$AN$19</definedName>
    <definedName name="_1305_邢台市" hidden="1">[2]内置数据!$AO$2:$AO$19</definedName>
    <definedName name="_1306_保定市" hidden="1">[2]内置数据!$AP$2:$AP$22</definedName>
    <definedName name="_1307_张家口市" hidden="1">[2]内置数据!$AQ$2:$AQ$17</definedName>
    <definedName name="_1403_阳泉市" hidden="1">[2]内置数据!$AY$2:$AY$6</definedName>
    <definedName name="_1402_大同市" hidden="1">[2]内置数据!$AX$2:$AX$11</definedName>
    <definedName name="_1401_太原市" hidden="1">[3]内置数据!$AW$2:$AW$11</definedName>
  </definedNames>
  <calcPr calcId="191029" iterate="1" iterateCount="100" iterateDelta="0.00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ASUS</author>
    <author>Fpb</author>
  </authors>
  <commentList>
    <comment ref="E8" authorId="0">
      <text>
        <r>
          <rPr>
            <b/>
            <sz val="9"/>
            <rFont val="宋体"/>
            <charset val="134"/>
          </rPr>
          <t>ASUS:</t>
        </r>
        <r>
          <rPr>
            <sz val="9"/>
            <rFont val="宋体"/>
            <charset val="134"/>
          </rPr>
          <t xml:space="preserve">
引用2300902_政府性基金年终结余上年执行数</t>
        </r>
      </text>
    </comment>
    <comment ref="A52" authorId="1">
      <text>
        <r>
          <rPr>
            <b/>
            <sz val="9"/>
            <rFont val="宋体"/>
            <charset val="134"/>
          </rPr>
          <t>Fpb:</t>
        </r>
        <r>
          <rPr>
            <sz val="9"/>
            <rFont val="宋体"/>
            <charset val="134"/>
          </rPr>
          <t xml:space="preserve">
自定义科目编码，便于对应决算项目</t>
        </r>
      </text>
    </comment>
    <comment ref="A56" authorId="1">
      <text>
        <r>
          <rPr>
            <b/>
            <sz val="9"/>
            <rFont val="宋体"/>
            <charset val="134"/>
          </rPr>
          <t>Fpb:</t>
        </r>
        <r>
          <rPr>
            <sz val="9"/>
            <rFont val="宋体"/>
            <charset val="134"/>
          </rPr>
          <t xml:space="preserve">
自定义科目编码，便于对应决算项目</t>
        </r>
      </text>
    </comment>
    <comment ref="A63" authorId="1">
      <text>
        <r>
          <rPr>
            <b/>
            <sz val="9"/>
            <rFont val="宋体"/>
            <charset val="134"/>
          </rPr>
          <t>Fpb:</t>
        </r>
        <r>
          <rPr>
            <sz val="9"/>
            <rFont val="宋体"/>
            <charset val="134"/>
          </rPr>
          <t xml:space="preserve">
</t>
        </r>
        <r>
          <rPr>
            <sz val="12"/>
            <rFont val="宋体"/>
            <charset val="134"/>
          </rPr>
          <t>扩展科目编码，便于对应决算项目</t>
        </r>
      </text>
    </comment>
    <comment ref="A64" authorId="1">
      <text>
        <r>
          <rPr>
            <b/>
            <sz val="9"/>
            <rFont val="宋体"/>
            <charset val="134"/>
          </rPr>
          <t>Fpb:</t>
        </r>
        <r>
          <rPr>
            <sz val="9"/>
            <rFont val="宋体"/>
            <charset val="134"/>
          </rPr>
          <t xml:space="preserve">
</t>
        </r>
        <r>
          <rPr>
            <sz val="12"/>
            <rFont val="宋体"/>
            <charset val="134"/>
          </rPr>
          <t>扩展科目编码，便于对应决算项目</t>
        </r>
      </text>
    </comment>
  </commentList>
</comments>
</file>

<file path=xl/comments2.xml><?xml version="1.0" encoding="utf-8"?>
<comments xmlns="http://schemas.openxmlformats.org/spreadsheetml/2006/main">
  <authors>
    <author>Fpb</author>
  </authors>
  <commentList>
    <comment ref="A275" authorId="0">
      <text>
        <r>
          <rPr>
            <b/>
            <sz val="9"/>
            <rFont val="宋体"/>
            <charset val="134"/>
          </rPr>
          <t>Fpb:</t>
        </r>
        <r>
          <rPr>
            <sz val="9"/>
            <rFont val="宋体"/>
            <charset val="134"/>
          </rPr>
          <t xml:space="preserve">
自定义科目编码，便于对应决算项目</t>
        </r>
      </text>
    </comment>
    <comment ref="A277" authorId="0">
      <text>
        <r>
          <rPr>
            <b/>
            <sz val="9"/>
            <rFont val="宋体"/>
            <charset val="134"/>
          </rPr>
          <t>Fpb:</t>
        </r>
        <r>
          <rPr>
            <sz val="9"/>
            <rFont val="宋体"/>
            <charset val="134"/>
          </rPr>
          <t xml:space="preserve">
自定义科目编码，便于对应决算项目</t>
        </r>
      </text>
    </comment>
  </commentList>
</comments>
</file>

<file path=xl/comments3.xml><?xml version="1.0" encoding="utf-8"?>
<comments xmlns="http://schemas.openxmlformats.org/spreadsheetml/2006/main">
  <authors>
    <author>Fpb</author>
  </authors>
  <commentList>
    <comment ref="A275" authorId="0">
      <text>
        <r>
          <rPr>
            <b/>
            <sz val="9"/>
            <rFont val="宋体"/>
            <charset val="134"/>
          </rPr>
          <t>Fpb:</t>
        </r>
        <r>
          <rPr>
            <sz val="9"/>
            <rFont val="宋体"/>
            <charset val="134"/>
          </rPr>
          <t xml:space="preserve">
自定义科目编码，便于对应决算项目</t>
        </r>
      </text>
    </comment>
    <comment ref="A277" authorId="0">
      <text>
        <r>
          <rPr>
            <b/>
            <sz val="9"/>
            <rFont val="宋体"/>
            <charset val="134"/>
          </rPr>
          <t>Fpb:</t>
        </r>
        <r>
          <rPr>
            <sz val="9"/>
            <rFont val="宋体"/>
            <charset val="134"/>
          </rPr>
          <t xml:space="preserve">
自定义科目编码，便于对应决算项目</t>
        </r>
      </text>
    </comment>
  </commentList>
</comments>
</file>

<file path=xl/sharedStrings.xml><?xml version="1.0" encoding="utf-8"?>
<sst xmlns="http://schemas.openxmlformats.org/spreadsheetml/2006/main" count="3614" uniqueCount="1669">
  <si>
    <t>目  录</t>
  </si>
  <si>
    <t>表一、2025年太康县一般公共预算收入表</t>
  </si>
  <si>
    <t>表二、2025年太康县一般公共预算支出表</t>
  </si>
  <si>
    <t>表三、2025年一般公共预算税收返还及转移支付表</t>
  </si>
  <si>
    <t>表四、2025年太康县一般公共预算本级支出表</t>
  </si>
  <si>
    <t>表五、2025年太康县政府预算本级基本支出表</t>
  </si>
  <si>
    <t>表六、2024年太康县政府一般债务限额和债务余额情况</t>
  </si>
  <si>
    <t>表七、2025年太康县政府性基金收入表</t>
  </si>
  <si>
    <t>表八、2025年太康县政府性基金支出表</t>
  </si>
  <si>
    <t>表九、2025年太康县本级政府性基金转移支付表</t>
  </si>
  <si>
    <t>表十、2025年太康县政府性基金转移支付表</t>
  </si>
  <si>
    <t>表十一、2024年太康县政府专项债务限额和债务余额情况表</t>
  </si>
  <si>
    <t>表十二、2025年太康县国有资本经营预算收入表</t>
  </si>
  <si>
    <t>表十三、2025年太康县国有资本经营预算支出表</t>
  </si>
  <si>
    <t>表十四、2025年太康县本级国有资本经营预算收入表</t>
  </si>
  <si>
    <t>表十五、2025年太康县国有资本经营转移支付表</t>
  </si>
  <si>
    <t>表十六、2025年太康县社会保险基金收入表</t>
  </si>
  <si>
    <t>表十七、2025年太康县社会保险基金支出表</t>
  </si>
  <si>
    <t>表十八、2025年太康县“三公”经费预算表</t>
  </si>
  <si>
    <t>表一</t>
  </si>
  <si>
    <t>2025年太康县一般公共预算收入预算表</t>
  </si>
  <si>
    <t>单位：万元</t>
  </si>
  <si>
    <t>项目</t>
  </si>
  <si>
    <t>上年执行数</t>
  </si>
  <si>
    <t>本年预算数</t>
  </si>
  <si>
    <t>预算数为上年执行数的％</t>
  </si>
  <si>
    <t>一、税收收入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</si>
  <si>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</si>
  <si>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</si>
  <si>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</si>
  <si>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</si>
  <si>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</si>
  <si>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</si>
  <si>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</si>
  <si>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</si>
  <si>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</si>
  <si>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</si>
  <si>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</si>
  <si>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</si>
  <si>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</si>
  <si>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</si>
  <si>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</si>
  <si>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</si>
  <si>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</si>
  <si>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</si>
  <si>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</si>
  <si>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</si>
  <si>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其他收入</t>
  </si>
  <si>
    <t>本级收入合计</t>
  </si>
  <si>
    <t>表二</t>
  </si>
  <si>
    <t xml:space="preserve"> </t>
  </si>
  <si>
    <r>
      <rPr>
        <sz val="18"/>
        <rFont val="Times New Roman"/>
        <charset val="134"/>
      </rPr>
      <t>2025</t>
    </r>
    <r>
      <rPr>
        <sz val="18"/>
        <rFont val="方正小标宋简体"/>
        <charset val="134"/>
      </rPr>
      <t>年一般公共预算支出表</t>
    </r>
  </si>
  <si>
    <r>
      <rPr>
        <sz val="11"/>
        <rFont val="仿宋_GB2312"/>
        <charset val="134"/>
      </rPr>
      <t>单位：万元</t>
    </r>
  </si>
  <si>
    <t>上年
预算数</t>
  </si>
  <si>
    <r>
      <rPr>
        <sz val="11"/>
        <rFont val="黑体"/>
        <charset val="134"/>
      </rPr>
      <t>上年预计
执行数</t>
    </r>
    <r>
      <rPr>
        <sz val="11"/>
        <rFont val="Times New Roman"/>
        <charset val="134"/>
      </rPr>
      <t xml:space="preserve"> </t>
    </r>
  </si>
  <si>
    <r>
      <rPr>
        <sz val="11"/>
        <rFont val="黑体"/>
        <charset val="134"/>
      </rPr>
      <t>预算数</t>
    </r>
  </si>
  <si>
    <t>科目编码</t>
  </si>
  <si>
    <t>科目名称</t>
  </si>
  <si>
    <r>
      <rPr>
        <sz val="11"/>
        <rFont val="黑体"/>
        <charset val="134"/>
      </rPr>
      <t>金额</t>
    </r>
  </si>
  <si>
    <r>
      <rPr>
        <sz val="11"/>
        <rFont val="黑体"/>
        <charset val="134"/>
      </rPr>
      <t>为上年
预算数的</t>
    </r>
    <r>
      <rPr>
        <sz val="11"/>
        <rFont val="Times New Roman"/>
        <charset val="134"/>
      </rPr>
      <t>%</t>
    </r>
  </si>
  <si>
    <r>
      <rPr>
        <sz val="11"/>
        <rFont val="黑体"/>
        <charset val="134"/>
      </rPr>
      <t>为上年预计执行数的</t>
    </r>
    <r>
      <rPr>
        <sz val="11"/>
        <rFont val="Times New Roman"/>
        <charset val="134"/>
      </rPr>
      <t>%</t>
    </r>
  </si>
  <si>
    <t>201</t>
  </si>
  <si>
    <t>一般公共服务支出</t>
  </si>
  <si>
    <t>20101</t>
  </si>
  <si>
    <t>人大事务</t>
  </si>
  <si>
    <t>20102</t>
  </si>
  <si>
    <t>政协事务</t>
  </si>
  <si>
    <t>20103</t>
  </si>
  <si>
    <t>政府办公厅（室）及相关机构事务</t>
  </si>
  <si>
    <t>20104</t>
  </si>
  <si>
    <t>发展与改革事务</t>
  </si>
  <si>
    <t>20105</t>
  </si>
  <si>
    <t>统计信息事务</t>
  </si>
  <si>
    <t>20106</t>
  </si>
  <si>
    <t>财政事务</t>
  </si>
  <si>
    <t>20107</t>
  </si>
  <si>
    <t>税收事务</t>
  </si>
  <si>
    <t>20108</t>
  </si>
  <si>
    <t>审计事务</t>
  </si>
  <si>
    <t>20109</t>
  </si>
  <si>
    <t>海关事务</t>
  </si>
  <si>
    <t>20111</t>
  </si>
  <si>
    <t>纪检监察事务</t>
  </si>
  <si>
    <t>20113</t>
  </si>
  <si>
    <t>商贸事务</t>
  </si>
  <si>
    <t>20114</t>
  </si>
  <si>
    <t>知识产权事务</t>
  </si>
  <si>
    <t>20123</t>
  </si>
  <si>
    <t>民族事务</t>
  </si>
  <si>
    <t>20125</t>
  </si>
  <si>
    <t>港澳台事务</t>
  </si>
  <si>
    <t>20126</t>
  </si>
  <si>
    <t>档案事务</t>
  </si>
  <si>
    <t>20128</t>
  </si>
  <si>
    <t>民主党派及工商联事务</t>
  </si>
  <si>
    <t>20129</t>
  </si>
  <si>
    <t>群众团体事务</t>
  </si>
  <si>
    <t>20131</t>
  </si>
  <si>
    <t>党委办公厅（室）及相关机构事务</t>
  </si>
  <si>
    <t>20132</t>
  </si>
  <si>
    <t>组织事务</t>
  </si>
  <si>
    <t>20133</t>
  </si>
  <si>
    <t>宣传事务</t>
  </si>
  <si>
    <t>20134</t>
  </si>
  <si>
    <t>统战事务</t>
  </si>
  <si>
    <t>20135</t>
  </si>
  <si>
    <t>对外联络事务</t>
  </si>
  <si>
    <t>20136</t>
  </si>
  <si>
    <t>其他共产党事务支出</t>
  </si>
  <si>
    <t>20137</t>
  </si>
  <si>
    <t>网信事务</t>
  </si>
  <si>
    <t>20138</t>
  </si>
  <si>
    <t>市场监督管理事务</t>
  </si>
  <si>
    <t>20139</t>
  </si>
  <si>
    <t>社会工作事务</t>
  </si>
  <si>
    <t>20140</t>
  </si>
  <si>
    <t>信访事务</t>
  </si>
  <si>
    <t>20141</t>
  </si>
  <si>
    <t>数据事务</t>
  </si>
  <si>
    <t>20199</t>
  </si>
  <si>
    <t>其他一般公共服务支出</t>
  </si>
  <si>
    <t>202</t>
  </si>
  <si>
    <t>外交支出</t>
  </si>
  <si>
    <t>20201</t>
  </si>
  <si>
    <t>外交管理事务</t>
  </si>
  <si>
    <t>20202</t>
  </si>
  <si>
    <t>驻外机构</t>
  </si>
  <si>
    <t>20203</t>
  </si>
  <si>
    <t>对外援助</t>
  </si>
  <si>
    <t>20204</t>
  </si>
  <si>
    <t>国际组织</t>
  </si>
  <si>
    <t>20205</t>
  </si>
  <si>
    <t>对外合作与交流</t>
  </si>
  <si>
    <t>20206</t>
  </si>
  <si>
    <t>对外宣传</t>
  </si>
  <si>
    <t>20207</t>
  </si>
  <si>
    <t>边界勘界联检</t>
  </si>
  <si>
    <t>20208</t>
  </si>
  <si>
    <t>国际发展合作</t>
  </si>
  <si>
    <t>20299</t>
  </si>
  <si>
    <t>其他外交支出</t>
  </si>
  <si>
    <t>203</t>
  </si>
  <si>
    <t>国防支出</t>
  </si>
  <si>
    <t>20301</t>
  </si>
  <si>
    <t>军费</t>
  </si>
  <si>
    <t>20304</t>
  </si>
  <si>
    <t>国防科研事业</t>
  </si>
  <si>
    <t>20305</t>
  </si>
  <si>
    <t>专项工程</t>
  </si>
  <si>
    <t>20306</t>
  </si>
  <si>
    <t>国防动员</t>
  </si>
  <si>
    <t>20399</t>
  </si>
  <si>
    <t>其他国防支出</t>
  </si>
  <si>
    <t>204</t>
  </si>
  <si>
    <t>公共安全支出</t>
  </si>
  <si>
    <t>20401</t>
  </si>
  <si>
    <t>武装警察部队</t>
  </si>
  <si>
    <t>20402</t>
  </si>
  <si>
    <t>公安</t>
  </si>
  <si>
    <t>20403</t>
  </si>
  <si>
    <t>国家安全</t>
  </si>
  <si>
    <t>20404</t>
  </si>
  <si>
    <t>检察</t>
  </si>
  <si>
    <t>20405</t>
  </si>
  <si>
    <t>法院</t>
  </si>
  <si>
    <t>20406</t>
  </si>
  <si>
    <t>司法</t>
  </si>
  <si>
    <t>20407</t>
  </si>
  <si>
    <t>监狱</t>
  </si>
  <si>
    <t>20408</t>
  </si>
  <si>
    <t>强制隔离戒毒</t>
  </si>
  <si>
    <t>20409</t>
  </si>
  <si>
    <t>国家保密</t>
  </si>
  <si>
    <t>20410</t>
  </si>
  <si>
    <t>缉私警察</t>
  </si>
  <si>
    <t>20499</t>
  </si>
  <si>
    <t>其他公共安全支出</t>
  </si>
  <si>
    <t>205</t>
  </si>
  <si>
    <t>教育支出</t>
  </si>
  <si>
    <t>20501</t>
  </si>
  <si>
    <t>教育管理事务</t>
  </si>
  <si>
    <t>20502</t>
  </si>
  <si>
    <t>普通教育</t>
  </si>
  <si>
    <t>20503</t>
  </si>
  <si>
    <t>职业教育</t>
  </si>
  <si>
    <t>20504</t>
  </si>
  <si>
    <t>成人教育</t>
  </si>
  <si>
    <t>20505</t>
  </si>
  <si>
    <t>广播电视教育</t>
  </si>
  <si>
    <t>20506</t>
  </si>
  <si>
    <t>留学教育</t>
  </si>
  <si>
    <t>20507</t>
  </si>
  <si>
    <t>特殊教育</t>
  </si>
  <si>
    <t>20508</t>
  </si>
  <si>
    <t>进修及培训</t>
  </si>
  <si>
    <t>20509</t>
  </si>
  <si>
    <t>教育费附加安排的支出</t>
  </si>
  <si>
    <t>20599</t>
  </si>
  <si>
    <t>其他教育支出</t>
  </si>
  <si>
    <t>206</t>
  </si>
  <si>
    <t>科学技术支出</t>
  </si>
  <si>
    <t>20601</t>
  </si>
  <si>
    <t>科学技术管理事务</t>
  </si>
  <si>
    <t>20602</t>
  </si>
  <si>
    <t>基础研究</t>
  </si>
  <si>
    <t>20603</t>
  </si>
  <si>
    <t>应用研究</t>
  </si>
  <si>
    <t>20604</t>
  </si>
  <si>
    <t>技术研究与开发</t>
  </si>
  <si>
    <t>20605</t>
  </si>
  <si>
    <t>科技条件与服务</t>
  </si>
  <si>
    <t>20606</t>
  </si>
  <si>
    <t>社会科学</t>
  </si>
  <si>
    <t>20607</t>
  </si>
  <si>
    <t>科学技术普及</t>
  </si>
  <si>
    <t>20608</t>
  </si>
  <si>
    <t>科技交流与合作</t>
  </si>
  <si>
    <t>20609</t>
  </si>
  <si>
    <t>科技重大项目</t>
  </si>
  <si>
    <t>20699</t>
  </si>
  <si>
    <t>其他科学技术支出</t>
  </si>
  <si>
    <t>207</t>
  </si>
  <si>
    <t>文化旅游体育与传媒支出</t>
  </si>
  <si>
    <t>20701</t>
  </si>
  <si>
    <t>文化和旅游</t>
  </si>
  <si>
    <t>20702</t>
  </si>
  <si>
    <t>文物</t>
  </si>
  <si>
    <t>20703</t>
  </si>
  <si>
    <t>体育</t>
  </si>
  <si>
    <t>20706</t>
  </si>
  <si>
    <t>新闻出版电影</t>
  </si>
  <si>
    <t>20708</t>
  </si>
  <si>
    <t>广播电视</t>
  </si>
  <si>
    <t>20799</t>
  </si>
  <si>
    <t>其他文化旅游体育与传媒支出</t>
  </si>
  <si>
    <t>208</t>
  </si>
  <si>
    <t>社会保障和就业支出</t>
  </si>
  <si>
    <t>20801</t>
  </si>
  <si>
    <t>人力资源和社会保障管理事务</t>
  </si>
  <si>
    <t>20802</t>
  </si>
  <si>
    <t>民政管理事务</t>
  </si>
  <si>
    <t>20805</t>
  </si>
  <si>
    <t>行政事业单位养老支出</t>
  </si>
  <si>
    <t>20806</t>
  </si>
  <si>
    <t>企业改革补助</t>
  </si>
  <si>
    <t>20807</t>
  </si>
  <si>
    <t>就业补助</t>
  </si>
  <si>
    <t>20808</t>
  </si>
  <si>
    <t>抚恤</t>
  </si>
  <si>
    <t>20809</t>
  </si>
  <si>
    <t>退役安置</t>
  </si>
  <si>
    <t>20810</t>
  </si>
  <si>
    <t>社会福利</t>
  </si>
  <si>
    <t>20811</t>
  </si>
  <si>
    <t>残疾人事业</t>
  </si>
  <si>
    <t>20816</t>
  </si>
  <si>
    <t>红十字事业</t>
  </si>
  <si>
    <t>20819</t>
  </si>
  <si>
    <t>最低生活保障</t>
  </si>
  <si>
    <t>20820</t>
  </si>
  <si>
    <t>临时救助</t>
  </si>
  <si>
    <t>20821</t>
  </si>
  <si>
    <t>特困人员救助供养</t>
  </si>
  <si>
    <t>20824</t>
  </si>
  <si>
    <t>补充道路交通事故社会救助基金</t>
  </si>
  <si>
    <t>20825</t>
  </si>
  <si>
    <t>其他生活救助</t>
  </si>
  <si>
    <t>20826</t>
  </si>
  <si>
    <t>财政对基本养老保险基金的补助</t>
  </si>
  <si>
    <t>20827</t>
  </si>
  <si>
    <t>财政对其他社会保险基金的补助</t>
  </si>
  <si>
    <t>20828</t>
  </si>
  <si>
    <t>退役军人管理事务</t>
  </si>
  <si>
    <t>20830</t>
  </si>
  <si>
    <t>财政代缴社会保险费支出</t>
  </si>
  <si>
    <t>20899</t>
  </si>
  <si>
    <t>其他社会保障和就业支出</t>
  </si>
  <si>
    <t>210</t>
  </si>
  <si>
    <t>卫生健康支出</t>
  </si>
  <si>
    <t>21001</t>
  </si>
  <si>
    <t>卫生健康管理事务</t>
  </si>
  <si>
    <t>21002</t>
  </si>
  <si>
    <t>公立医院</t>
  </si>
  <si>
    <t>21003</t>
  </si>
  <si>
    <t>基层医疗卫生机构</t>
  </si>
  <si>
    <t>21004</t>
  </si>
  <si>
    <t>公共卫生</t>
  </si>
  <si>
    <t>21007</t>
  </si>
  <si>
    <t>计划生育事务</t>
  </si>
  <si>
    <t>21011</t>
  </si>
  <si>
    <t>行政事业单位医疗</t>
  </si>
  <si>
    <t>21012</t>
  </si>
  <si>
    <t>财政对基本医疗保险基金的补助</t>
  </si>
  <si>
    <t>21013</t>
  </si>
  <si>
    <t>医疗救助</t>
  </si>
  <si>
    <t>21014</t>
  </si>
  <si>
    <t>优抚对象医疗</t>
  </si>
  <si>
    <t>21015</t>
  </si>
  <si>
    <t>医疗保障管理事务</t>
  </si>
  <si>
    <t>21017</t>
  </si>
  <si>
    <t>中医药事务</t>
  </si>
  <si>
    <t>21018</t>
  </si>
  <si>
    <t>疾病预防控制事务</t>
  </si>
  <si>
    <t>21019</t>
  </si>
  <si>
    <t>托育服务</t>
  </si>
  <si>
    <t>21099</t>
  </si>
  <si>
    <t>其他卫生健康支出</t>
  </si>
  <si>
    <t>211</t>
  </si>
  <si>
    <t>节能环保支出</t>
  </si>
  <si>
    <t>21101</t>
  </si>
  <si>
    <t>环境保护管理事务</t>
  </si>
  <si>
    <t>21102</t>
  </si>
  <si>
    <t>环境监测与监察</t>
  </si>
  <si>
    <t>21103</t>
  </si>
  <si>
    <t>污染防治</t>
  </si>
  <si>
    <t>21104</t>
  </si>
  <si>
    <t>自然生态保护</t>
  </si>
  <si>
    <t>21105</t>
  </si>
  <si>
    <t>森林保护修复</t>
  </si>
  <si>
    <t>21107</t>
  </si>
  <si>
    <t>风沙荒漠治理</t>
  </si>
  <si>
    <t>21108</t>
  </si>
  <si>
    <t>退牧还草</t>
  </si>
  <si>
    <t>21109</t>
  </si>
  <si>
    <t>已垦草原退耕还草</t>
  </si>
  <si>
    <t>21110</t>
  </si>
  <si>
    <t>能源节约利用</t>
  </si>
  <si>
    <t>21111</t>
  </si>
  <si>
    <t>污染减排</t>
  </si>
  <si>
    <t>21112</t>
  </si>
  <si>
    <t>清洁能源</t>
  </si>
  <si>
    <t>21113</t>
  </si>
  <si>
    <t>循环经济</t>
  </si>
  <si>
    <t>21114</t>
  </si>
  <si>
    <t>能源管理事务</t>
  </si>
  <si>
    <t>21199</t>
  </si>
  <si>
    <t>其他节能环保支出</t>
  </si>
  <si>
    <t>212</t>
  </si>
  <si>
    <t>城乡社区支出</t>
  </si>
  <si>
    <t>21201</t>
  </si>
  <si>
    <t>城乡社区管理事务</t>
  </si>
  <si>
    <t>21202</t>
  </si>
  <si>
    <t>城乡社区规划与管理</t>
  </si>
  <si>
    <t>21203</t>
  </si>
  <si>
    <t>城乡社区公共设施</t>
  </si>
  <si>
    <t>21205</t>
  </si>
  <si>
    <t>城乡社区环境卫生</t>
  </si>
  <si>
    <t>21206</t>
  </si>
  <si>
    <t>建设市场管理与监督</t>
  </si>
  <si>
    <t>21299</t>
  </si>
  <si>
    <t>其他城乡社区支出</t>
  </si>
  <si>
    <t>213</t>
  </si>
  <si>
    <t>农林水支出</t>
  </si>
  <si>
    <t>21301</t>
  </si>
  <si>
    <t>农业农村</t>
  </si>
  <si>
    <t>21302</t>
  </si>
  <si>
    <t>林业和草原</t>
  </si>
  <si>
    <t>21303</t>
  </si>
  <si>
    <t>水利</t>
  </si>
  <si>
    <t>21305</t>
  </si>
  <si>
    <t>巩固脱贫攻坚成果衔接乡村振兴</t>
  </si>
  <si>
    <t>21307</t>
  </si>
  <si>
    <t>农村综合改革</t>
  </si>
  <si>
    <t>21308</t>
  </si>
  <si>
    <t>普惠金融发展支出</t>
  </si>
  <si>
    <t>21309</t>
  </si>
  <si>
    <t>目标价格补贴</t>
  </si>
  <si>
    <t>21399</t>
  </si>
  <si>
    <t>其他农林水支出</t>
  </si>
  <si>
    <t>214</t>
  </si>
  <si>
    <t>交通运输支出</t>
  </si>
  <si>
    <t>21401</t>
  </si>
  <si>
    <t>公路水路运输</t>
  </si>
  <si>
    <t>21402</t>
  </si>
  <si>
    <t>铁路运输</t>
  </si>
  <si>
    <t>21403</t>
  </si>
  <si>
    <t>民用航空运输</t>
  </si>
  <si>
    <t>21405</t>
  </si>
  <si>
    <t>邮政业支出</t>
  </si>
  <si>
    <t>21499</t>
  </si>
  <si>
    <t>其他交通运输支出</t>
  </si>
  <si>
    <t>215</t>
  </si>
  <si>
    <t>资源勘探工业信息等支出</t>
  </si>
  <si>
    <t>21501</t>
  </si>
  <si>
    <t>资源勘探开发</t>
  </si>
  <si>
    <t>21502</t>
  </si>
  <si>
    <t>制造业</t>
  </si>
  <si>
    <t>21503</t>
  </si>
  <si>
    <t>建筑业</t>
  </si>
  <si>
    <t>21505</t>
  </si>
  <si>
    <t>工业和信息产业</t>
  </si>
  <si>
    <t>21507</t>
  </si>
  <si>
    <t>国有资产监管</t>
  </si>
  <si>
    <t>21508</t>
  </si>
  <si>
    <t>支持中小企业发展和管理支出</t>
  </si>
  <si>
    <t>21599</t>
  </si>
  <si>
    <t>其他资源勘探工业信息等支出</t>
  </si>
  <si>
    <t>216</t>
  </si>
  <si>
    <t>商业服务业等支出</t>
  </si>
  <si>
    <t>21602</t>
  </si>
  <si>
    <t>商业流通事务</t>
  </si>
  <si>
    <t>21606</t>
  </si>
  <si>
    <t>涉外发展服务支出</t>
  </si>
  <si>
    <t>21699</t>
  </si>
  <si>
    <t>其他商业服务业等支出</t>
  </si>
  <si>
    <t>217</t>
  </si>
  <si>
    <t>金融支出</t>
  </si>
  <si>
    <t>21701</t>
  </si>
  <si>
    <t>金融部门行政支出</t>
  </si>
  <si>
    <t>21702</t>
  </si>
  <si>
    <t>金融部门监管支出</t>
  </si>
  <si>
    <t>21703</t>
  </si>
  <si>
    <t>金融发展支出</t>
  </si>
  <si>
    <t>21704</t>
  </si>
  <si>
    <t>金融调控支出</t>
  </si>
  <si>
    <t>21799</t>
  </si>
  <si>
    <t>其他金融支出</t>
  </si>
  <si>
    <t>219</t>
  </si>
  <si>
    <t>援助其他地区支出</t>
  </si>
  <si>
    <t>21901</t>
  </si>
  <si>
    <t>一般公共服务</t>
  </si>
  <si>
    <t>21902</t>
  </si>
  <si>
    <t>教育</t>
  </si>
  <si>
    <t>21903</t>
  </si>
  <si>
    <t>文化旅游体育与传媒</t>
  </si>
  <si>
    <t>21904</t>
  </si>
  <si>
    <t>卫生健康</t>
  </si>
  <si>
    <t>21905</t>
  </si>
  <si>
    <t>节能环保</t>
  </si>
  <si>
    <t>21906</t>
  </si>
  <si>
    <t>21907</t>
  </si>
  <si>
    <t>交通运输</t>
  </si>
  <si>
    <t>21908</t>
  </si>
  <si>
    <t>住房保障</t>
  </si>
  <si>
    <t>21999</t>
  </si>
  <si>
    <t>其他支出</t>
  </si>
  <si>
    <t>220</t>
  </si>
  <si>
    <t>自然资源海洋气象等支出</t>
  </si>
  <si>
    <t>22001</t>
  </si>
  <si>
    <t>自然资源事务</t>
  </si>
  <si>
    <t>22005</t>
  </si>
  <si>
    <t>气象事务</t>
  </si>
  <si>
    <t>22099</t>
  </si>
  <si>
    <t>其他自然资源海洋气象等支出</t>
  </si>
  <si>
    <t>221</t>
  </si>
  <si>
    <t>住房保障支出</t>
  </si>
  <si>
    <t>22101</t>
  </si>
  <si>
    <t>保障性安居工程支出</t>
  </si>
  <si>
    <t>22102</t>
  </si>
  <si>
    <t>住房改革支出</t>
  </si>
  <si>
    <t>22103</t>
  </si>
  <si>
    <t>城乡社区住宅</t>
  </si>
  <si>
    <t>222</t>
  </si>
  <si>
    <t>粮油物资储备支出</t>
  </si>
  <si>
    <t>22201</t>
  </si>
  <si>
    <t>粮油物资事务</t>
  </si>
  <si>
    <t>22203</t>
  </si>
  <si>
    <t>能源储备</t>
  </si>
  <si>
    <t>22204</t>
  </si>
  <si>
    <t>粮油储备</t>
  </si>
  <si>
    <t>22205</t>
  </si>
  <si>
    <t>重要商品储备</t>
  </si>
  <si>
    <t>224</t>
  </si>
  <si>
    <t>灾害防治及应急管理支出</t>
  </si>
  <si>
    <t>22401</t>
  </si>
  <si>
    <t>应急管理事务</t>
  </si>
  <si>
    <t>22402</t>
  </si>
  <si>
    <t>消防救援事务</t>
  </si>
  <si>
    <t>22404</t>
  </si>
  <si>
    <t>矿山安全</t>
  </si>
  <si>
    <t>22405</t>
  </si>
  <si>
    <t>地震事务</t>
  </si>
  <si>
    <t>22406</t>
  </si>
  <si>
    <t>自然灾害防治</t>
  </si>
  <si>
    <t>22407</t>
  </si>
  <si>
    <t>自然灾害救灾及恢复重建支出</t>
  </si>
  <si>
    <t>22499</t>
  </si>
  <si>
    <t>其他灾害防治及应急管理支出</t>
  </si>
  <si>
    <t>227</t>
  </si>
  <si>
    <t>预备费</t>
  </si>
  <si>
    <t>229</t>
  </si>
  <si>
    <t>22902</t>
  </si>
  <si>
    <t>年初预留</t>
  </si>
  <si>
    <t>22999</t>
  </si>
  <si>
    <t>232</t>
  </si>
  <si>
    <t>债务付息支出</t>
  </si>
  <si>
    <t>23203</t>
  </si>
  <si>
    <t>地方政府一般债务付息支出</t>
  </si>
  <si>
    <t>233</t>
  </si>
  <si>
    <t>债务发行费用支出</t>
  </si>
  <si>
    <t>23303</t>
  </si>
  <si>
    <t>地方政府一般债务发行费用支出</t>
  </si>
  <si>
    <t>支出总计</t>
  </si>
  <si>
    <t>表三</t>
  </si>
  <si>
    <r>
      <rPr>
        <sz val="18"/>
        <rFont val="Times New Roman"/>
        <charset val="134"/>
      </rPr>
      <t>2025</t>
    </r>
    <r>
      <rPr>
        <sz val="18"/>
        <rFont val="方正小标宋简体"/>
        <charset val="134"/>
      </rPr>
      <t>年一般公共预算收支平衡表</t>
    </r>
  </si>
  <si>
    <r>
      <rPr>
        <sz val="12"/>
        <rFont val="仿宋_GB2312"/>
        <charset val="134"/>
      </rPr>
      <t>单位：万元</t>
    </r>
  </si>
  <si>
    <t>收入</t>
  </si>
  <si>
    <t>支出</t>
  </si>
  <si>
    <t xml:space="preserve">上年预计
执行数 </t>
  </si>
  <si>
    <t>预算数</t>
  </si>
  <si>
    <t>金额</t>
  </si>
  <si>
    <t>为上年预算数的%</t>
  </si>
  <si>
    <t>为上年预计执行数的%</t>
  </si>
  <si>
    <t>地方本级收入合计</t>
  </si>
  <si>
    <t>地方本级支出合计</t>
  </si>
  <si>
    <t>110</t>
  </si>
  <si>
    <t>转移性收入</t>
  </si>
  <si>
    <t>230</t>
  </si>
  <si>
    <t>转移性支出</t>
  </si>
  <si>
    <t>上级补助收入</t>
  </si>
  <si>
    <t>补助下级支出</t>
  </si>
  <si>
    <t>11001</t>
  </si>
  <si>
    <t>返还性收入</t>
  </si>
  <si>
    <t>23001</t>
  </si>
  <si>
    <t>返还性支出</t>
  </si>
  <si>
    <t>1100102</t>
  </si>
  <si>
    <t>所得税基数返还收入</t>
  </si>
  <si>
    <t>23002</t>
  </si>
  <si>
    <t>一般性转移支付</t>
  </si>
  <si>
    <t>1100103</t>
  </si>
  <si>
    <t>成品油税费改革税收返还收入</t>
  </si>
  <si>
    <t>23003</t>
  </si>
  <si>
    <t>专项转移支付</t>
  </si>
  <si>
    <t>1100104</t>
  </si>
  <si>
    <t>增值税税收返还收入</t>
  </si>
  <si>
    <t>1100105</t>
  </si>
  <si>
    <t>消费税税收返还收入</t>
  </si>
  <si>
    <t>1100106</t>
  </si>
  <si>
    <t>增值税“五五分享”税收返还收入</t>
  </si>
  <si>
    <t>1100199</t>
  </si>
  <si>
    <t>其他返还性收入</t>
  </si>
  <si>
    <t>11002</t>
  </si>
  <si>
    <t>一般性转移支付收入</t>
  </si>
  <si>
    <t>1100201</t>
  </si>
  <si>
    <t>体制补助收入</t>
  </si>
  <si>
    <t>1100202</t>
  </si>
  <si>
    <t>均衡性转移支付收入</t>
  </si>
  <si>
    <t>1100207</t>
  </si>
  <si>
    <t>县级基本财力保障机制奖补资金收入</t>
  </si>
  <si>
    <t>1100208</t>
  </si>
  <si>
    <t>结算补助收入</t>
  </si>
  <si>
    <t>1100212</t>
  </si>
  <si>
    <t>资源枯竭型城市转移支付补助收入</t>
  </si>
  <si>
    <t>1100214</t>
  </si>
  <si>
    <t>企业事业单位划转补助收入</t>
  </si>
  <si>
    <t>1100225</t>
  </si>
  <si>
    <t>产粮（油）大县奖励资金收入</t>
  </si>
  <si>
    <t>1100226</t>
  </si>
  <si>
    <t>重点生态功能区转移支付收入</t>
  </si>
  <si>
    <t>1100227</t>
  </si>
  <si>
    <t>固定数额补助收入</t>
  </si>
  <si>
    <t>1100228</t>
  </si>
  <si>
    <t>革命老区转移支付收入</t>
  </si>
  <si>
    <t>1100229</t>
  </si>
  <si>
    <t>民族地区转移支付收入</t>
  </si>
  <si>
    <t>1100230</t>
  </si>
  <si>
    <t>边境地区转移支付收入</t>
  </si>
  <si>
    <t>1100231</t>
  </si>
  <si>
    <t>巩固脱贫攻坚成果衔接乡村振兴转移支付收入</t>
  </si>
  <si>
    <t>1100241</t>
  </si>
  <si>
    <t>一般公共服务共同财政事权转移支付收入</t>
  </si>
  <si>
    <t>1100242</t>
  </si>
  <si>
    <t>外交共同财政事权转移支付收入</t>
  </si>
  <si>
    <t>1100243</t>
  </si>
  <si>
    <t>国防共同财政事权转移支付收入</t>
  </si>
  <si>
    <t>1100244</t>
  </si>
  <si>
    <t>公共安全共同财政事权转移支付收入</t>
  </si>
  <si>
    <t>1100245</t>
  </si>
  <si>
    <t>教育共同财政事权转移支付收入</t>
  </si>
  <si>
    <t>1100246</t>
  </si>
  <si>
    <t>科学技术共同财政事权转移支付收入</t>
  </si>
  <si>
    <t>1100247</t>
  </si>
  <si>
    <t>文化旅游体育与传媒共同财政事权转移支付收入</t>
  </si>
  <si>
    <t>1100248</t>
  </si>
  <si>
    <t>社会保障和就业共同财政事权转移支付收入</t>
  </si>
  <si>
    <t>1100249</t>
  </si>
  <si>
    <t>医疗卫生共同财政事权转移支付收入</t>
  </si>
  <si>
    <t>1100250</t>
  </si>
  <si>
    <t>节能环保共同财政事权转移支付收入</t>
  </si>
  <si>
    <t>1100251</t>
  </si>
  <si>
    <t>城乡社区共同财政事权转移支付收入</t>
  </si>
  <si>
    <t>1100252</t>
  </si>
  <si>
    <t>农林水共同财政事权转移支付收入</t>
  </si>
  <si>
    <t>1100253</t>
  </si>
  <si>
    <t>交通运输共同财政事权转移支付收入</t>
  </si>
  <si>
    <t>1100254</t>
  </si>
  <si>
    <t>资源勘探工业信息等共同财政事权转移支付收入</t>
  </si>
  <si>
    <t>1100255</t>
  </si>
  <si>
    <t>商业服务业等共同财政事权转移支付收入</t>
  </si>
  <si>
    <t>1100256</t>
  </si>
  <si>
    <t>金融共同财政事权转移支付收入</t>
  </si>
  <si>
    <t>1100257</t>
  </si>
  <si>
    <t>自然资源海洋气象等共同财政事权转移支付收入</t>
  </si>
  <si>
    <t>1100258</t>
  </si>
  <si>
    <t>住房保障共同财政事权转移支付收入</t>
  </si>
  <si>
    <t>1100259</t>
  </si>
  <si>
    <t>粮油物资储备共同财政事权转移支付收入</t>
  </si>
  <si>
    <t>1100260</t>
  </si>
  <si>
    <t>灾害防治及应急管理共同财政事权转移支付收入</t>
  </si>
  <si>
    <t>1100269</t>
  </si>
  <si>
    <t>其他共同财政事权转移支付收入</t>
  </si>
  <si>
    <t>1100299</t>
  </si>
  <si>
    <t>其他一般性转移支付收入</t>
  </si>
  <si>
    <t>11003</t>
  </si>
  <si>
    <t>专项转移支付收入</t>
  </si>
  <si>
    <t>1100301</t>
  </si>
  <si>
    <t>1100302</t>
  </si>
  <si>
    <t>外交</t>
  </si>
  <si>
    <t>1100303</t>
  </si>
  <si>
    <t>国防</t>
  </si>
  <si>
    <t>1100304</t>
  </si>
  <si>
    <t>公共安全</t>
  </si>
  <si>
    <t>1100305</t>
  </si>
  <si>
    <t>1100306</t>
  </si>
  <si>
    <t>科学技术</t>
  </si>
  <si>
    <t>1100307</t>
  </si>
  <si>
    <t>1100308</t>
  </si>
  <si>
    <t>社会保障和就业</t>
  </si>
  <si>
    <t>1100310</t>
  </si>
  <si>
    <t>1100311</t>
  </si>
  <si>
    <t>1100312</t>
  </si>
  <si>
    <t>城乡社区</t>
  </si>
  <si>
    <t>1100313</t>
  </si>
  <si>
    <t>农林水</t>
  </si>
  <si>
    <t>1100314</t>
  </si>
  <si>
    <t>1100315</t>
  </si>
  <si>
    <t>资源勘探工业信息等</t>
  </si>
  <si>
    <t>1100316</t>
  </si>
  <si>
    <t>商业服务业等</t>
  </si>
  <si>
    <t>1100317</t>
  </si>
  <si>
    <t>金融</t>
  </si>
  <si>
    <t>1100320</t>
  </si>
  <si>
    <t>自然资源海洋气象等</t>
  </si>
  <si>
    <t>1100321</t>
  </si>
  <si>
    <t>1100322</t>
  </si>
  <si>
    <t>粮油物资储备</t>
  </si>
  <si>
    <t>1100324</t>
  </si>
  <si>
    <t>灾害防治及应急管理</t>
  </si>
  <si>
    <t>1100399</t>
  </si>
  <si>
    <t>其他收入</t>
  </si>
  <si>
    <t>11006</t>
  </si>
  <si>
    <t>上解收入</t>
  </si>
  <si>
    <t>23006</t>
  </si>
  <si>
    <t>上解支出</t>
  </si>
  <si>
    <t>1100601</t>
  </si>
  <si>
    <t>体制上解收入</t>
  </si>
  <si>
    <t>2300601</t>
  </si>
  <si>
    <t>体制上解支出</t>
  </si>
  <si>
    <t>1100602</t>
  </si>
  <si>
    <t>专项上解收入</t>
  </si>
  <si>
    <t>2300602</t>
  </si>
  <si>
    <t>专项上解支出</t>
  </si>
  <si>
    <t>11008</t>
  </si>
  <si>
    <t>上年结余收入</t>
  </si>
  <si>
    <t>23008</t>
  </si>
  <si>
    <t>调出资金</t>
  </si>
  <si>
    <t>11009</t>
  </si>
  <si>
    <t>调入资金</t>
  </si>
  <si>
    <t>23009</t>
  </si>
  <si>
    <t>年终结余</t>
  </si>
  <si>
    <t>1100901</t>
  </si>
  <si>
    <t>调入一般公共预算资金</t>
  </si>
  <si>
    <t>2300901</t>
  </si>
  <si>
    <t>一般公共预算年终结余</t>
  </si>
  <si>
    <t>110090102</t>
  </si>
  <si>
    <t>从政府性基金预算调入一般公共预算</t>
  </si>
  <si>
    <t>110090103</t>
  </si>
  <si>
    <t>从国有资本经营预算调入一般公共预算</t>
  </si>
  <si>
    <t>110090199</t>
  </si>
  <si>
    <t>从其他资金调入一般公共预算</t>
  </si>
  <si>
    <t>11011</t>
  </si>
  <si>
    <t>债务转贷收入</t>
  </si>
  <si>
    <t>23011</t>
  </si>
  <si>
    <t>债务转贷支出</t>
  </si>
  <si>
    <t>1101101</t>
  </si>
  <si>
    <t>地方政府一般债务转贷收入</t>
  </si>
  <si>
    <t>2301101</t>
  </si>
  <si>
    <t>地方政府一般债券转贷支出</t>
  </si>
  <si>
    <t>110110101</t>
  </si>
  <si>
    <t>地方政府一般债券转贷收入</t>
  </si>
  <si>
    <t>2301102</t>
  </si>
  <si>
    <t>地方政府向外国政府借款转贷支出</t>
  </si>
  <si>
    <t>110110102</t>
  </si>
  <si>
    <t>地方政府向外国政府借款转贷收入</t>
  </si>
  <si>
    <t>2301103</t>
  </si>
  <si>
    <t>地方政府向国际组织借款转贷支出</t>
  </si>
  <si>
    <t>110110103</t>
  </si>
  <si>
    <t>地方政府向国际组织借款转贷收入</t>
  </si>
  <si>
    <t>2301104</t>
  </si>
  <si>
    <t>地方政府其他一般债务转贷支出</t>
  </si>
  <si>
    <t>110110104</t>
  </si>
  <si>
    <t>地方政府其他一般债务转贷收入</t>
  </si>
  <si>
    <t>23015</t>
  </si>
  <si>
    <t>安排预算稳定调节基金</t>
  </si>
  <si>
    <t>11015</t>
  </si>
  <si>
    <t>动用预算稳定调节基金</t>
  </si>
  <si>
    <t>23016</t>
  </si>
  <si>
    <t>补充预算周转金</t>
  </si>
  <si>
    <t>11021</t>
  </si>
  <si>
    <t>区域间转移性收入</t>
  </si>
  <si>
    <t>23021</t>
  </si>
  <si>
    <t>区域间转移性支出</t>
  </si>
  <si>
    <t>1102101</t>
  </si>
  <si>
    <t>接受其他地区援助收入</t>
  </si>
  <si>
    <t>2302101</t>
  </si>
  <si>
    <t>1102102</t>
  </si>
  <si>
    <t>生态保护补偿转移性收入</t>
  </si>
  <si>
    <t>2302102</t>
  </si>
  <si>
    <t>生态保护补偿转移性支出</t>
  </si>
  <si>
    <t>1102103</t>
  </si>
  <si>
    <t>土地指标调剂转移性收入</t>
  </si>
  <si>
    <t>2302103</t>
  </si>
  <si>
    <t>土地指标调剂转移性支出</t>
  </si>
  <si>
    <t>1102199</t>
  </si>
  <si>
    <t>其他转移性收入</t>
  </si>
  <si>
    <t>2302199</t>
  </si>
  <si>
    <t>其他转移性支出</t>
  </si>
  <si>
    <t>105</t>
  </si>
  <si>
    <t>债务收入</t>
  </si>
  <si>
    <t>231</t>
  </si>
  <si>
    <t>债务还本支出</t>
  </si>
  <si>
    <t>10504</t>
  </si>
  <si>
    <t>地方政府债务收入</t>
  </si>
  <si>
    <t>23103</t>
  </si>
  <si>
    <t>地方政府一般债务还本支出</t>
  </si>
  <si>
    <t>1050401</t>
  </si>
  <si>
    <t>一般债务收入</t>
  </si>
  <si>
    <t>2310301</t>
  </si>
  <si>
    <t>地方政府一般债券还本支出</t>
  </si>
  <si>
    <t>105040101</t>
  </si>
  <si>
    <t>地方政府一般债券收入</t>
  </si>
  <si>
    <t>2310302</t>
  </si>
  <si>
    <t>地方政府向外国政府借款还本支出</t>
  </si>
  <si>
    <t>105040102</t>
  </si>
  <si>
    <t>地方政府向外国政府借款收入</t>
  </si>
  <si>
    <t>2310303</t>
  </si>
  <si>
    <t>地方政府向国际组织借款还本支出</t>
  </si>
  <si>
    <t>105040103</t>
  </si>
  <si>
    <t>地方政府向国际组织借款收入</t>
  </si>
  <si>
    <t>2310399</t>
  </si>
  <si>
    <t>地方政府其他一般债务还本支出</t>
  </si>
  <si>
    <t>105040104</t>
  </si>
  <si>
    <t>地方政府其他一般债务收入</t>
  </si>
  <si>
    <t>收入总计</t>
  </si>
  <si>
    <t>表四</t>
  </si>
  <si>
    <r>
      <rPr>
        <sz val="18"/>
        <rFont val="Times New Roman"/>
        <charset val="134"/>
      </rPr>
      <t>2025</t>
    </r>
    <r>
      <rPr>
        <sz val="18"/>
        <rFont val="方正小标宋简体"/>
        <charset val="134"/>
      </rPr>
      <t>年一般公共预算本级支出表</t>
    </r>
  </si>
  <si>
    <t>表五</t>
  </si>
  <si>
    <t>2025年一般公共预算基本支出表</t>
  </si>
  <si>
    <t>部门预算支出经济分类科目</t>
  </si>
  <si>
    <t>本年一般公共预算基本支出</t>
  </si>
  <si>
    <t>合计</t>
  </si>
  <si>
    <t>人员经费</t>
  </si>
  <si>
    <t>公用经费</t>
  </si>
  <si>
    <t>301</t>
  </si>
  <si>
    <t>工资福利支出</t>
  </si>
  <si>
    <t>30101</t>
  </si>
  <si>
    <t>基本工资</t>
  </si>
  <si>
    <t>30102</t>
  </si>
  <si>
    <t>津贴补贴</t>
  </si>
  <si>
    <t>30103</t>
  </si>
  <si>
    <t>奖金</t>
  </si>
  <si>
    <t>30107</t>
  </si>
  <si>
    <t>绩效工资</t>
  </si>
  <si>
    <t>30108</t>
  </si>
  <si>
    <t>机关事业单位基本养老保险缴费</t>
  </si>
  <si>
    <t>30110</t>
  </si>
  <si>
    <t>职工基本医疗保险缴费</t>
  </si>
  <si>
    <t>30112</t>
  </si>
  <si>
    <t>其他社会保障缴费</t>
  </si>
  <si>
    <t>30113</t>
  </si>
  <si>
    <t>住房公积金</t>
  </si>
  <si>
    <t>30199</t>
  </si>
  <si>
    <t>其他工资福利支出</t>
  </si>
  <si>
    <t>302</t>
  </si>
  <si>
    <t>商品和服务支出</t>
  </si>
  <si>
    <t>30201</t>
  </si>
  <si>
    <t>办公费</t>
  </si>
  <si>
    <t>30202</t>
  </si>
  <si>
    <t>印刷费</t>
  </si>
  <si>
    <t>30205</t>
  </si>
  <si>
    <t>水费</t>
  </si>
  <si>
    <t>30206</t>
  </si>
  <si>
    <t>电费</t>
  </si>
  <si>
    <t>30207</t>
  </si>
  <si>
    <t>邮电费</t>
  </si>
  <si>
    <t>30208</t>
  </si>
  <si>
    <t>取暖费</t>
  </si>
  <si>
    <t>30209</t>
  </si>
  <si>
    <t>物业管理费</t>
  </si>
  <si>
    <t>30211</t>
  </si>
  <si>
    <t>差旅费</t>
  </si>
  <si>
    <t>30213</t>
  </si>
  <si>
    <t>维修（护）费</t>
  </si>
  <si>
    <t>30214</t>
  </si>
  <si>
    <t>租赁费</t>
  </si>
  <si>
    <t>30215</t>
  </si>
  <si>
    <t>会议费</t>
  </si>
  <si>
    <t>30216</t>
  </si>
  <si>
    <t>培训费</t>
  </si>
  <si>
    <t>30217</t>
  </si>
  <si>
    <t>公务接待费</t>
  </si>
  <si>
    <t>30226</t>
  </si>
  <si>
    <t>劳务费</t>
  </si>
  <si>
    <t>30228</t>
  </si>
  <si>
    <t>工会经费</t>
  </si>
  <si>
    <t>30229</t>
  </si>
  <si>
    <t>福利费</t>
  </si>
  <si>
    <t>30231</t>
  </si>
  <si>
    <t>公务用车运行维护费</t>
  </si>
  <si>
    <t>30239</t>
  </si>
  <si>
    <t>其他交通费用</t>
  </si>
  <si>
    <t>30299</t>
  </si>
  <si>
    <t>其他商品和服务支出</t>
  </si>
  <si>
    <t>303</t>
  </si>
  <si>
    <t>对个人和家庭的补助</t>
  </si>
  <si>
    <t>30301</t>
  </si>
  <si>
    <t>离休费</t>
  </si>
  <si>
    <t>30399</t>
  </si>
  <si>
    <t>其他对个人和家庭的补助</t>
  </si>
  <si>
    <t>310</t>
  </si>
  <si>
    <t>资本性支出</t>
  </si>
  <si>
    <t>31007</t>
  </si>
  <si>
    <t>信息网络及软件购置更新</t>
  </si>
  <si>
    <t>合  计</t>
  </si>
  <si>
    <t>表六</t>
  </si>
  <si>
    <t>2024年太康县政府一般债务限额和债务余额情况</t>
  </si>
  <si>
    <t>债务限额</t>
  </si>
  <si>
    <t>债务余额</t>
  </si>
  <si>
    <t>备注</t>
  </si>
  <si>
    <t>一般债务</t>
  </si>
  <si>
    <t>太康县</t>
  </si>
  <si>
    <t>表七</t>
  </si>
  <si>
    <r>
      <rPr>
        <sz val="18"/>
        <rFont val="Times New Roman"/>
        <charset val="134"/>
      </rPr>
      <t>2025</t>
    </r>
    <r>
      <rPr>
        <sz val="18"/>
        <rFont val="方正小标宋简体"/>
        <charset val="134"/>
      </rPr>
      <t>年政府性基金预算收入表</t>
    </r>
  </si>
  <si>
    <r>
      <rPr>
        <sz val="11"/>
        <rFont val="黑体"/>
        <charset val="134"/>
      </rPr>
      <t>科目编码</t>
    </r>
  </si>
  <si>
    <r>
      <rPr>
        <sz val="11"/>
        <rFont val="黑体"/>
        <charset val="134"/>
      </rPr>
      <t>项目</t>
    </r>
  </si>
  <si>
    <r>
      <rPr>
        <sz val="11"/>
        <rFont val="黑体"/>
        <charset val="134"/>
      </rPr>
      <t>上年预算数</t>
    </r>
  </si>
  <si>
    <t>上年预计执行数</t>
  </si>
  <si>
    <r>
      <rPr>
        <sz val="11"/>
        <rFont val="黑体"/>
        <charset val="134"/>
      </rPr>
      <t>为上年预算数的</t>
    </r>
    <r>
      <rPr>
        <sz val="11"/>
        <rFont val="Times New Roman"/>
        <charset val="134"/>
      </rPr>
      <t>%</t>
    </r>
  </si>
  <si>
    <t>收入合计</t>
  </si>
  <si>
    <t>1100802</t>
  </si>
  <si>
    <t>政府性基金预算上年结余收入</t>
  </si>
  <si>
    <t>103010202</t>
  </si>
  <si>
    <t>地方农网还贷资金收入</t>
  </si>
  <si>
    <t>1030112</t>
  </si>
  <si>
    <t>海南省高等级公路车辆通行附加费收入</t>
  </si>
  <si>
    <t>1030129</t>
  </si>
  <si>
    <t>国家电影事业发展专项资金收入</t>
  </si>
  <si>
    <t>1030146</t>
  </si>
  <si>
    <t>国有土地收益基金收入</t>
  </si>
  <si>
    <t>1030147</t>
  </si>
  <si>
    <t>农业土地开发资金收入</t>
  </si>
  <si>
    <t>103014801</t>
  </si>
  <si>
    <t>土地出让价款收入</t>
  </si>
  <si>
    <t>103014802</t>
  </si>
  <si>
    <t>补缴的土地价款</t>
  </si>
  <si>
    <t>103014803</t>
  </si>
  <si>
    <t>划拨土地收入</t>
  </si>
  <si>
    <t>103014898</t>
  </si>
  <si>
    <t>缴纳新增建设用地土地有偿使用费</t>
  </si>
  <si>
    <t>103014899</t>
  </si>
  <si>
    <t>其他土地出让收入</t>
  </si>
  <si>
    <t>103015002</t>
  </si>
  <si>
    <t>地方大中型水库库区基金收入</t>
  </si>
  <si>
    <t>103015501</t>
  </si>
  <si>
    <t>福利彩票公益金收入</t>
  </si>
  <si>
    <t>103015502</t>
  </si>
  <si>
    <t>体育彩票公益金收入</t>
  </si>
  <si>
    <t>1030156</t>
  </si>
  <si>
    <t>城市基础设施配套费收入</t>
  </si>
  <si>
    <t>1030157</t>
  </si>
  <si>
    <t>小型水库移民扶助基金收入</t>
  </si>
  <si>
    <t>103015803</t>
  </si>
  <si>
    <t>地方重大水利工程建设资金</t>
  </si>
  <si>
    <t>1030159</t>
  </si>
  <si>
    <t>车辆通行费</t>
  </si>
  <si>
    <t>1030178</t>
  </si>
  <si>
    <t>污水处理费收入</t>
  </si>
  <si>
    <t>103018003</t>
  </si>
  <si>
    <t>福利彩票销售机构的业务费用</t>
  </si>
  <si>
    <t>103018004</t>
  </si>
  <si>
    <t>体育彩票销售机构的业务费用</t>
  </si>
  <si>
    <t>103018005</t>
  </si>
  <si>
    <t>彩票兑奖周转金</t>
  </si>
  <si>
    <t>103018006</t>
  </si>
  <si>
    <t>彩票发行销售风险基金</t>
  </si>
  <si>
    <t>103018007</t>
  </si>
  <si>
    <t>彩票市场调控资金收入</t>
  </si>
  <si>
    <t>1030182</t>
  </si>
  <si>
    <t>耕地保护考核奖惩基金收入</t>
  </si>
  <si>
    <t>1030183</t>
  </si>
  <si>
    <t>超长期特别国债财务基金收入</t>
  </si>
  <si>
    <t>1030199</t>
  </si>
  <si>
    <t>其他政府性基金收入</t>
  </si>
  <si>
    <t>1031003</t>
  </si>
  <si>
    <t>海南省高等级公路车辆通行附加费专项债务对应项目专项收入</t>
  </si>
  <si>
    <t>1031005</t>
  </si>
  <si>
    <t>国家电影事业发展专项资金专项债务对应项目专项收入</t>
  </si>
  <si>
    <t>103100601</t>
  </si>
  <si>
    <t>土地储备专项债券对应项目专项收入</t>
  </si>
  <si>
    <t>103100602</t>
  </si>
  <si>
    <t>棚户区改造专项债券对应项目专项收入</t>
  </si>
  <si>
    <t>103100699</t>
  </si>
  <si>
    <t>其他国有土地使用权出让金专项债务对应项目专项收入</t>
  </si>
  <si>
    <t>1031008</t>
  </si>
  <si>
    <t>农业土地开发资金专项债务对应项目专项收入</t>
  </si>
  <si>
    <t>1031009</t>
  </si>
  <si>
    <t>大中型水库库区基金专项债务对应项目专项收入</t>
  </si>
  <si>
    <t>1031010</t>
  </si>
  <si>
    <t>城市基础设施配套费专项债务对应项目专项收入</t>
  </si>
  <si>
    <t>1031011</t>
  </si>
  <si>
    <t>小型水库移民扶助基金专项债务对应项目专项收入</t>
  </si>
  <si>
    <t>1031012</t>
  </si>
  <si>
    <t>国家重大水利工程建设基金专项债务对应项目专项收入</t>
  </si>
  <si>
    <t>103101301</t>
  </si>
  <si>
    <t>政府收费公路专项债券对应项目专项收入</t>
  </si>
  <si>
    <t>103101399</t>
  </si>
  <si>
    <t>其他车辆通行费专项债务对应项目专项收入</t>
  </si>
  <si>
    <t>1031014</t>
  </si>
  <si>
    <t>污水处理费专项债务对应项目专项收入</t>
  </si>
  <si>
    <t>103109998</t>
  </si>
  <si>
    <t>其他地方自行试点项目收益专项债券对应项目专项收入</t>
  </si>
  <si>
    <t>103109999</t>
  </si>
  <si>
    <t>其他政府性基金专项债务对应项目专项收入</t>
  </si>
  <si>
    <t>11004</t>
  </si>
  <si>
    <t>政府性基金转移支付收入</t>
  </si>
  <si>
    <t>1100413</t>
  </si>
  <si>
    <t>其中：超长期特别国债转移支付收入</t>
  </si>
  <si>
    <t>1100491</t>
  </si>
  <si>
    <t>政府性基金预算省补助计划单列市收入</t>
  </si>
  <si>
    <t>110060301</t>
  </si>
  <si>
    <t>抗疫特别国债还本上解收入</t>
  </si>
  <si>
    <t>110060302</t>
  </si>
  <si>
    <t>超长期特别国债还本上解收入</t>
  </si>
  <si>
    <t>110060399</t>
  </si>
  <si>
    <t>其他政府性基金上解收入</t>
  </si>
  <si>
    <t>11006039991</t>
  </si>
  <si>
    <t>政府性基金预算计划单列市上解省收入</t>
  </si>
  <si>
    <t>110090202</t>
  </si>
  <si>
    <t>从一般公共预算调入用于补充超长期特别国债偿债备付金的资金</t>
  </si>
  <si>
    <t>110090203</t>
  </si>
  <si>
    <t>从国有资本经营预算调入用于补充超长期特别国债偿债备付金的资金</t>
  </si>
  <si>
    <t>110090204</t>
  </si>
  <si>
    <t>从一般公共预算调入用于偿还超长期特别国债本金的资金</t>
  </si>
  <si>
    <t>110090205</t>
  </si>
  <si>
    <t>从国有资本经营预算调入用于偿还超长期特别国债本金的资金</t>
  </si>
  <si>
    <t>110090206</t>
  </si>
  <si>
    <t>从一般公共预算调入用于偿还抗疫特别国债本金的资金</t>
  </si>
  <si>
    <t>110090207</t>
  </si>
  <si>
    <t>从国有资本经营预算调入用于偿还抗疫特别国债本金的资金</t>
  </si>
  <si>
    <t>11009029901</t>
  </si>
  <si>
    <t>其他调入政府性基金预算资金</t>
  </si>
  <si>
    <t>11009029991</t>
  </si>
  <si>
    <t>一般公共预算调入政府性基金预算资金</t>
  </si>
  <si>
    <t>1101102</t>
  </si>
  <si>
    <t>地方政府专项债务转贷收入</t>
  </si>
  <si>
    <t>1102201</t>
  </si>
  <si>
    <t>动用超长期特别国债偿债备付金</t>
  </si>
  <si>
    <t>1050402</t>
  </si>
  <si>
    <t>专项债务收入</t>
  </si>
  <si>
    <t>表八</t>
  </si>
  <si>
    <r>
      <rPr>
        <sz val="18"/>
        <rFont val="Times New Roman"/>
        <charset val="134"/>
      </rPr>
      <t>2025</t>
    </r>
    <r>
      <rPr>
        <sz val="18"/>
        <rFont val="方正小标宋简体"/>
        <charset val="134"/>
      </rPr>
      <t>年政府性基金预算支出表</t>
    </r>
  </si>
  <si>
    <t>2059801</t>
  </si>
  <si>
    <t>基础教育</t>
  </si>
  <si>
    <t>2059802</t>
  </si>
  <si>
    <t>高等教育</t>
  </si>
  <si>
    <t>2059803</t>
  </si>
  <si>
    <t>2059804</t>
  </si>
  <si>
    <t>2059899</t>
  </si>
  <si>
    <t>2061001</t>
  </si>
  <si>
    <t>乏燃料运输</t>
  </si>
  <si>
    <t>2061002</t>
  </si>
  <si>
    <t>乏燃料离堆贮存</t>
  </si>
  <si>
    <t>2061003</t>
  </si>
  <si>
    <t>乏燃料后处理</t>
  </si>
  <si>
    <t>2061004</t>
  </si>
  <si>
    <t>高放废物的处理处置</t>
  </si>
  <si>
    <t>2061005</t>
  </si>
  <si>
    <t>乏燃料后处理厂的建设、运行、改造和退役</t>
  </si>
  <si>
    <t>2061099</t>
  </si>
  <si>
    <t>其他乏燃料处理处置基金支出</t>
  </si>
  <si>
    <t>2069801</t>
  </si>
  <si>
    <t>2069802</t>
  </si>
  <si>
    <t>2069803</t>
  </si>
  <si>
    <t>2069804</t>
  </si>
  <si>
    <t>2069805</t>
  </si>
  <si>
    <t>2069899</t>
  </si>
  <si>
    <t>其他科技支出</t>
  </si>
  <si>
    <t>2070701</t>
  </si>
  <si>
    <t>资助国产影片放映</t>
  </si>
  <si>
    <t>2070702</t>
  </si>
  <si>
    <t>资助影院建设</t>
  </si>
  <si>
    <t>2070703</t>
  </si>
  <si>
    <t>资助少数民族语电影译制</t>
  </si>
  <si>
    <t>2070704</t>
  </si>
  <si>
    <t>购买农村电影公益性放映版权服务</t>
  </si>
  <si>
    <t>2070799</t>
  </si>
  <si>
    <t>其他国家电影事业发展专项资金支出</t>
  </si>
  <si>
    <t>2070901</t>
  </si>
  <si>
    <t>宣传促销</t>
  </si>
  <si>
    <t>2070902</t>
  </si>
  <si>
    <t>行业规划</t>
  </si>
  <si>
    <t>2070903</t>
  </si>
  <si>
    <t>旅游事业补助</t>
  </si>
  <si>
    <t>2070904</t>
  </si>
  <si>
    <t>地方旅游开发项目补助</t>
  </si>
  <si>
    <t>2070999</t>
  </si>
  <si>
    <t>其他旅游发展基金支出</t>
  </si>
  <si>
    <t>2071001</t>
  </si>
  <si>
    <t>资助城市影院</t>
  </si>
  <si>
    <t>2071099</t>
  </si>
  <si>
    <t>其他国家电影事业发展专项资金对应专项债务收入支出</t>
  </si>
  <si>
    <t>2079801</t>
  </si>
  <si>
    <t>2079802</t>
  </si>
  <si>
    <t>2079803</t>
  </si>
  <si>
    <t>2079804</t>
  </si>
  <si>
    <t>2079805</t>
  </si>
  <si>
    <t>2079899</t>
  </si>
  <si>
    <t>2089801</t>
  </si>
  <si>
    <t>养老机构及服务设施</t>
  </si>
  <si>
    <t>2089802</t>
  </si>
  <si>
    <t>公共就业服务设施</t>
  </si>
  <si>
    <t>2089899</t>
  </si>
  <si>
    <t>2109801</t>
  </si>
  <si>
    <t>2109802</t>
  </si>
  <si>
    <t>2109803</t>
  </si>
  <si>
    <t>公共卫生机构</t>
  </si>
  <si>
    <t>2109804</t>
  </si>
  <si>
    <t>托育机构</t>
  </si>
  <si>
    <t>2109899</t>
  </si>
  <si>
    <t>2116001</t>
  </si>
  <si>
    <t>风力发电补助</t>
  </si>
  <si>
    <t>2116002</t>
  </si>
  <si>
    <t>太阳能发电补助</t>
  </si>
  <si>
    <t>2116003</t>
  </si>
  <si>
    <t>生物质能发电补助</t>
  </si>
  <si>
    <t>2116099</t>
  </si>
  <si>
    <t>其他可再生能源电价附加收入安排的支出</t>
  </si>
  <si>
    <t>2116101</t>
  </si>
  <si>
    <t>回收处理费用补贴</t>
  </si>
  <si>
    <t>2116102</t>
  </si>
  <si>
    <t>信息系统建设</t>
  </si>
  <si>
    <t>2116103</t>
  </si>
  <si>
    <t>基金征管经费</t>
  </si>
  <si>
    <t>2116104</t>
  </si>
  <si>
    <t>其他废弃电器电子产品处理基金支出</t>
  </si>
  <si>
    <t>2119801</t>
  </si>
  <si>
    <t>水污染综合治理</t>
  </si>
  <si>
    <t>2119802</t>
  </si>
  <si>
    <t>应对气候变化</t>
  </si>
  <si>
    <t>2119803</t>
  </si>
  <si>
    <t>“三北”工程建设</t>
  </si>
  <si>
    <t>2119899</t>
  </si>
  <si>
    <t>2120801</t>
  </si>
  <si>
    <t>征地和拆迁补偿支出</t>
  </si>
  <si>
    <t>2120802</t>
  </si>
  <si>
    <t>土地开发支出</t>
  </si>
  <si>
    <t>2120803</t>
  </si>
  <si>
    <t>城市建设支出</t>
  </si>
  <si>
    <t>2120804</t>
  </si>
  <si>
    <t>农村基础设施建设支出</t>
  </si>
  <si>
    <t>2120805</t>
  </si>
  <si>
    <t>补助被征地农民支出</t>
  </si>
  <si>
    <t>2120806</t>
  </si>
  <si>
    <t>土地出让业务支出</t>
  </si>
  <si>
    <t>2120807</t>
  </si>
  <si>
    <t>廉租住房支出</t>
  </si>
  <si>
    <t>2120809</t>
  </si>
  <si>
    <t>支付破产或改制企业职工安置费</t>
  </si>
  <si>
    <t>2120810</t>
  </si>
  <si>
    <t>棚户区改造支出</t>
  </si>
  <si>
    <t>2120811</t>
  </si>
  <si>
    <t>公共租赁住房支出</t>
  </si>
  <si>
    <t>2120813</t>
  </si>
  <si>
    <t>保障性住房租金补贴</t>
  </si>
  <si>
    <t>2120814</t>
  </si>
  <si>
    <t>农业生产发展支出</t>
  </si>
  <si>
    <t>2120815</t>
  </si>
  <si>
    <t>农村社会事业支出</t>
  </si>
  <si>
    <t>2120816</t>
  </si>
  <si>
    <t>农业农村生态环境支出</t>
  </si>
  <si>
    <t>2120899</t>
  </si>
  <si>
    <t>其他国有土地使用权出让收入安排的支出</t>
  </si>
  <si>
    <t>2121001</t>
  </si>
  <si>
    <t>2121002</t>
  </si>
  <si>
    <t>2121099</t>
  </si>
  <si>
    <t>其他国有土地收益基金支出</t>
  </si>
  <si>
    <t>21211</t>
  </si>
  <si>
    <t>农业土地开发资金安排的支出</t>
  </si>
  <si>
    <t>2121301</t>
  </si>
  <si>
    <t>城市公共设施</t>
  </si>
  <si>
    <t>2121302</t>
  </si>
  <si>
    <t>城市环境卫生</t>
  </si>
  <si>
    <t>2121303</t>
  </si>
  <si>
    <t>公有房屋</t>
  </si>
  <si>
    <t>2121304</t>
  </si>
  <si>
    <t>城市防洪</t>
  </si>
  <si>
    <t>2121399</t>
  </si>
  <si>
    <t>其他城市基础设施配套费安排的支出</t>
  </si>
  <si>
    <t>2121401</t>
  </si>
  <si>
    <t>污水处理设施建设和运营</t>
  </si>
  <si>
    <t>2121402</t>
  </si>
  <si>
    <t>代征手续费</t>
  </si>
  <si>
    <t>2121499</t>
  </si>
  <si>
    <t>其他污水处理费安排的支出</t>
  </si>
  <si>
    <t>2121501</t>
  </si>
  <si>
    <t>2121502</t>
  </si>
  <si>
    <t>2121599</t>
  </si>
  <si>
    <t>其他土地储备专项债券收入安排的支出</t>
  </si>
  <si>
    <t>2121601</t>
  </si>
  <si>
    <t>2121602</t>
  </si>
  <si>
    <t>2121699</t>
  </si>
  <si>
    <t>其他棚户区改造专项债券收入安排的支出</t>
  </si>
  <si>
    <t>2121701</t>
  </si>
  <si>
    <t>2121702</t>
  </si>
  <si>
    <t>2121703</t>
  </si>
  <si>
    <t>2121704</t>
  </si>
  <si>
    <t>2121799</t>
  </si>
  <si>
    <t>其他城市基础设施配套费对应专项债务收入安排的支出</t>
  </si>
  <si>
    <t>2121801</t>
  </si>
  <si>
    <t>2121899</t>
  </si>
  <si>
    <t>其他污水处理费对应专项债务收入安排的支出</t>
  </si>
  <si>
    <t>2121901</t>
  </si>
  <si>
    <t>2121902</t>
  </si>
  <si>
    <t>2121903</t>
  </si>
  <si>
    <t>2121904</t>
  </si>
  <si>
    <t>2121905</t>
  </si>
  <si>
    <t>2121906</t>
  </si>
  <si>
    <t>2121907</t>
  </si>
  <si>
    <t>2121999</t>
  </si>
  <si>
    <t>其他国有土地使用权出让收入对应专项债务收入安排的支出</t>
  </si>
  <si>
    <t>2129801</t>
  </si>
  <si>
    <t>2129899</t>
  </si>
  <si>
    <t>2136601</t>
  </si>
  <si>
    <t>基础设施建设和经济发展</t>
  </si>
  <si>
    <t>2136602</t>
  </si>
  <si>
    <t>解决移民遗留问题</t>
  </si>
  <si>
    <t>2136603</t>
  </si>
  <si>
    <t>库区防护工程维护</t>
  </si>
  <si>
    <t>2136699</t>
  </si>
  <si>
    <t>其他大中型水库库区基金支出</t>
  </si>
  <si>
    <t>2136701</t>
  </si>
  <si>
    <t>2136702</t>
  </si>
  <si>
    <t>2136703</t>
  </si>
  <si>
    <t>库区维护和管理</t>
  </si>
  <si>
    <t>2136799</t>
  </si>
  <si>
    <t>其他三峡水库库区基金支出</t>
  </si>
  <si>
    <t>2136901</t>
  </si>
  <si>
    <t>南水北调工程建设</t>
  </si>
  <si>
    <t>2136902</t>
  </si>
  <si>
    <t>三峡后续工作</t>
  </si>
  <si>
    <t>2136903</t>
  </si>
  <si>
    <t>地方重大水利工程建设</t>
  </si>
  <si>
    <t>2136999</t>
  </si>
  <si>
    <t>其他重大水利工程建设基金支出</t>
  </si>
  <si>
    <t>2137001</t>
  </si>
  <si>
    <t>2137099</t>
  </si>
  <si>
    <t>其他大中型水库库区基金对应专项债务收入支出</t>
  </si>
  <si>
    <t>2137101</t>
  </si>
  <si>
    <t>2137102</t>
  </si>
  <si>
    <t>三峡工程后续工作</t>
  </si>
  <si>
    <t>2137103</t>
  </si>
  <si>
    <t>2137199</t>
  </si>
  <si>
    <t>其他重大水利工程建设基金对应专项债务收入支出</t>
  </si>
  <si>
    <t>2137201</t>
  </si>
  <si>
    <t>移民补助</t>
  </si>
  <si>
    <t>2137202</t>
  </si>
  <si>
    <t>2137299</t>
  </si>
  <si>
    <t>其他大中型水库移民后期扶持基金支出</t>
  </si>
  <si>
    <t>2137301</t>
  </si>
  <si>
    <t>2137302</t>
  </si>
  <si>
    <t>2137399</t>
  </si>
  <si>
    <t>其他小型水库移民扶助基金支出</t>
  </si>
  <si>
    <t>2137401</t>
  </si>
  <si>
    <t>2137499</t>
  </si>
  <si>
    <t>其他小型水库移民扶助基金对应专项债务收入安排的支出</t>
  </si>
  <si>
    <t>2139801</t>
  </si>
  <si>
    <t>农业农村支出</t>
  </si>
  <si>
    <t>2139802</t>
  </si>
  <si>
    <t>水利支出</t>
  </si>
  <si>
    <t>2139899</t>
  </si>
  <si>
    <t>2146001</t>
  </si>
  <si>
    <t>公路建设</t>
  </si>
  <si>
    <t>2146002</t>
  </si>
  <si>
    <t>公路养护</t>
  </si>
  <si>
    <t>2146003</t>
  </si>
  <si>
    <t>公路还贷</t>
  </si>
  <si>
    <t>2146099</t>
  </si>
  <si>
    <t>其他海南省高等级公路车辆通行附加费安排的支出</t>
  </si>
  <si>
    <t>2146201</t>
  </si>
  <si>
    <t>2146202</t>
  </si>
  <si>
    <t>政府还贷公路养护</t>
  </si>
  <si>
    <t>2146203</t>
  </si>
  <si>
    <t>政府还贷公路管理</t>
  </si>
  <si>
    <t>2146299</t>
  </si>
  <si>
    <t>其他车辆通行费安排的支出</t>
  </si>
  <si>
    <t>2146401</t>
  </si>
  <si>
    <t>铁路建设投资</t>
  </si>
  <si>
    <t>2146402</t>
  </si>
  <si>
    <t>购置铁路机车车辆</t>
  </si>
  <si>
    <t>2146403</t>
  </si>
  <si>
    <t>铁路还贷</t>
  </si>
  <si>
    <t>2146404</t>
  </si>
  <si>
    <t>建设项目铺底资金</t>
  </si>
  <si>
    <t>2146405</t>
  </si>
  <si>
    <t>勘测设计</t>
  </si>
  <si>
    <t>2146406</t>
  </si>
  <si>
    <t>注册资本金</t>
  </si>
  <si>
    <t>2146407</t>
  </si>
  <si>
    <t>周转资金</t>
  </si>
  <si>
    <t>2146499</t>
  </si>
  <si>
    <t>其他铁路建设基金支出</t>
  </si>
  <si>
    <t>2146801</t>
  </si>
  <si>
    <t>应急处置费用</t>
  </si>
  <si>
    <t>2146802</t>
  </si>
  <si>
    <t>控制清除污染</t>
  </si>
  <si>
    <t>2146803</t>
  </si>
  <si>
    <t>损失补偿</t>
  </si>
  <si>
    <t>2146804</t>
  </si>
  <si>
    <t>生态恢复</t>
  </si>
  <si>
    <t>2146805</t>
  </si>
  <si>
    <t>监视监测</t>
  </si>
  <si>
    <t>2146899</t>
  </si>
  <si>
    <t>其他船舶油污损害赔偿基金支出</t>
  </si>
  <si>
    <t>2146901</t>
  </si>
  <si>
    <t>民航机场建设</t>
  </si>
  <si>
    <t>2146902</t>
  </si>
  <si>
    <t>空管系统建设</t>
  </si>
  <si>
    <t>2146903</t>
  </si>
  <si>
    <t>民航安全</t>
  </si>
  <si>
    <t>2146904</t>
  </si>
  <si>
    <t>航线和机场补贴</t>
  </si>
  <si>
    <t>2146906</t>
  </si>
  <si>
    <t>民航节能减排</t>
  </si>
  <si>
    <t>2146907</t>
  </si>
  <si>
    <t>通用航空发展</t>
  </si>
  <si>
    <t>2146908</t>
  </si>
  <si>
    <t>征管经费</t>
  </si>
  <si>
    <t>2146909</t>
  </si>
  <si>
    <t>民航科教和信息建设</t>
  </si>
  <si>
    <t>2146999</t>
  </si>
  <si>
    <t>其他民航发展基金支出</t>
  </si>
  <si>
    <t>2147001</t>
  </si>
  <si>
    <t>2147099</t>
  </si>
  <si>
    <t>其他海南省高等级公路车辆通行附加费对应专项债务收入安排的支出</t>
  </si>
  <si>
    <t>2147101</t>
  </si>
  <si>
    <t>2147199</t>
  </si>
  <si>
    <t>其他政府收费公路专项债券收入安排的支出</t>
  </si>
  <si>
    <t>21472</t>
  </si>
  <si>
    <t>车辆通行费对应专项债务收入安排的支出</t>
  </si>
  <si>
    <t>2149801</t>
  </si>
  <si>
    <t>2149802</t>
  </si>
  <si>
    <t>2149803</t>
  </si>
  <si>
    <t>2149804</t>
  </si>
  <si>
    <t>2149899</t>
  </si>
  <si>
    <t>2156201</t>
  </si>
  <si>
    <t>中央农网还贷资金支出</t>
  </si>
  <si>
    <t>2156202</t>
  </si>
  <si>
    <t>地方农网还贷资金支出</t>
  </si>
  <si>
    <t>2156299</t>
  </si>
  <si>
    <t>其他农网还贷资金支出</t>
  </si>
  <si>
    <t>2159801</t>
  </si>
  <si>
    <t>2159802</t>
  </si>
  <si>
    <t>2159803</t>
  </si>
  <si>
    <t>2159899</t>
  </si>
  <si>
    <t>2170402</t>
  </si>
  <si>
    <t>中央特别国债经营基金支出</t>
  </si>
  <si>
    <t>2170403</t>
  </si>
  <si>
    <t>中央特别国债经营基金财务支出</t>
  </si>
  <si>
    <t>2200601</t>
  </si>
  <si>
    <t>耕地保护</t>
  </si>
  <si>
    <t>2200602</t>
  </si>
  <si>
    <t>补充耕地</t>
  </si>
  <si>
    <t>2219801</t>
  </si>
  <si>
    <t>保障性租赁住房</t>
  </si>
  <si>
    <t>2219899</t>
  </si>
  <si>
    <t>其他住房保障支出</t>
  </si>
  <si>
    <t>2229801</t>
  </si>
  <si>
    <t>设施建设</t>
  </si>
  <si>
    <t>2229899</t>
  </si>
  <si>
    <t>其他粮油物资储备支出</t>
  </si>
  <si>
    <t>2249801</t>
  </si>
  <si>
    <t>2249802</t>
  </si>
  <si>
    <t>自然灾害恢复重建支出</t>
  </si>
  <si>
    <t>2249899</t>
  </si>
  <si>
    <t>2290401</t>
  </si>
  <si>
    <t>其他政府性基金安排的支出</t>
  </si>
  <si>
    <t>2290402</t>
  </si>
  <si>
    <t>其他地方自行试点项目收益专项债券收入安排的支出</t>
  </si>
  <si>
    <t>2290403</t>
  </si>
  <si>
    <t>其他政府性基金债务收入安排的支出</t>
  </si>
  <si>
    <t>2290802</t>
  </si>
  <si>
    <t>福利彩票发行机构的业务费支出</t>
  </si>
  <si>
    <t>2290803</t>
  </si>
  <si>
    <t>体育彩票发行机构的业务费支出</t>
  </si>
  <si>
    <t>2290804</t>
  </si>
  <si>
    <t>福利彩票销售机构的业务费支出</t>
  </si>
  <si>
    <t>2290805</t>
  </si>
  <si>
    <t>体育彩票销售机构的业务费支出</t>
  </si>
  <si>
    <t>2290806</t>
  </si>
  <si>
    <t>彩票兑奖周转金支出</t>
  </si>
  <si>
    <t>2290807</t>
  </si>
  <si>
    <t>彩票发行销售风险基金支出</t>
  </si>
  <si>
    <t>2290808</t>
  </si>
  <si>
    <t>彩票市场调控资金支出</t>
  </si>
  <si>
    <t>2290899</t>
  </si>
  <si>
    <t>其他彩票发行销售机构业务费安排的支出</t>
  </si>
  <si>
    <t>2290901</t>
  </si>
  <si>
    <t>抗疫特别国债财务基金支出</t>
  </si>
  <si>
    <t>2291001</t>
  </si>
  <si>
    <t>超长期特别国债财务基金支出</t>
  </si>
  <si>
    <t>2296001</t>
  </si>
  <si>
    <t>用于补充全国社会保障基金的彩票公益金支出</t>
  </si>
  <si>
    <t>2296002</t>
  </si>
  <si>
    <t>用于社会福利的彩票公益金支出</t>
  </si>
  <si>
    <t>2296003</t>
  </si>
  <si>
    <t>用于体育事业的彩票公益金支出</t>
  </si>
  <si>
    <t>2296004</t>
  </si>
  <si>
    <t>用于教育事业的彩票公益金支出</t>
  </si>
  <si>
    <t>2296005</t>
  </si>
  <si>
    <t>用于红十字事业的彩票公益金支出</t>
  </si>
  <si>
    <t>2296006</t>
  </si>
  <si>
    <t>用于残疾人事业的彩票公益金支出</t>
  </si>
  <si>
    <t>2296010</t>
  </si>
  <si>
    <t>用于文化事业的彩票公益金支出</t>
  </si>
  <si>
    <t>2296011</t>
  </si>
  <si>
    <t>用于巩固脱贫攻坚成果衔接乡村振兴的彩票公益金支出</t>
  </si>
  <si>
    <t>2296012</t>
  </si>
  <si>
    <t>用于法律援助的彩票公益金支出</t>
  </si>
  <si>
    <t>2296013</t>
  </si>
  <si>
    <t>用于城乡医疗救助的彩票公益金支出</t>
  </si>
  <si>
    <t>2296099</t>
  </si>
  <si>
    <t>用于其他社会公益事业的彩票公益金支出</t>
  </si>
  <si>
    <t>2299899</t>
  </si>
  <si>
    <t>2320401</t>
  </si>
  <si>
    <t>海南省高等级公路车辆通行附加费债务付息支出</t>
  </si>
  <si>
    <t>2320405</t>
  </si>
  <si>
    <t>国家电影事业发展专项资金债务付息支出</t>
  </si>
  <si>
    <t>2320411</t>
  </si>
  <si>
    <t>国有土地使用权出让金债务付息支出</t>
  </si>
  <si>
    <t>2320413</t>
  </si>
  <si>
    <t>农业土地开发资金债务付息支出</t>
  </si>
  <si>
    <t>2320414</t>
  </si>
  <si>
    <t>大中型水库库区基金债务付息支出</t>
  </si>
  <si>
    <t>2320416</t>
  </si>
  <si>
    <t>城市基础设施配套费债务付息支出</t>
  </si>
  <si>
    <t>2320417</t>
  </si>
  <si>
    <t>小型水库移民扶助基金债务付息支出</t>
  </si>
  <si>
    <t>2320418</t>
  </si>
  <si>
    <t>国家重大水利工程建设基金债务付息支出</t>
  </si>
  <si>
    <t>2320419</t>
  </si>
  <si>
    <t>车辆通行费债务付息支出</t>
  </si>
  <si>
    <t>2320420</t>
  </si>
  <si>
    <t>污水处理费债务付息支出</t>
  </si>
  <si>
    <t>2320431</t>
  </si>
  <si>
    <t>土地储备专项债券付息支出</t>
  </si>
  <si>
    <t>2320432</t>
  </si>
  <si>
    <t>政府收费公路专项债券付息支出</t>
  </si>
  <si>
    <t>2320433</t>
  </si>
  <si>
    <t>棚户区改造专项债券付息支出</t>
  </si>
  <si>
    <t>2320498</t>
  </si>
  <si>
    <t>其他地方自行试点项目收益专项债券付息支出</t>
  </si>
  <si>
    <t>2320499</t>
  </si>
  <si>
    <t>其他政府性基金债务付息支出</t>
  </si>
  <si>
    <t>2330401</t>
  </si>
  <si>
    <t>海南省高等级公路车辆通行附加费债务发行费用支出</t>
  </si>
  <si>
    <t>2330405</t>
  </si>
  <si>
    <t>国家电影事业发展专项资金债务发行费用支出</t>
  </si>
  <si>
    <t>2330411</t>
  </si>
  <si>
    <t>国有土地使用权出让金债务发行费用支出</t>
  </si>
  <si>
    <t>2330413</t>
  </si>
  <si>
    <t>农业土地开发资金债务发行费用支出</t>
  </si>
  <si>
    <t>2330414</t>
  </si>
  <si>
    <t>大中型水库库区基金债务发行费用支出</t>
  </si>
  <si>
    <t>2330416</t>
  </si>
  <si>
    <t>城市基础设施配套费债务发行费用支出</t>
  </si>
  <si>
    <t>2330417</t>
  </si>
  <si>
    <t>小型水库移民扶助基金债务发行费用支出</t>
  </si>
  <si>
    <t>2330418</t>
  </si>
  <si>
    <t>国家重大水利工程建设基金债务发行费用支出</t>
  </si>
  <si>
    <t>2330419</t>
  </si>
  <si>
    <t>车辆通行费债务发行费用支出</t>
  </si>
  <si>
    <t>2330420</t>
  </si>
  <si>
    <t>污水处理费债务发行费用支出</t>
  </si>
  <si>
    <t>2330431</t>
  </si>
  <si>
    <t>土地储备专项债券发行费用支出</t>
  </si>
  <si>
    <t>2330432</t>
  </si>
  <si>
    <t>政府收费公路专项债券发行费用支出</t>
  </si>
  <si>
    <t>2330433</t>
  </si>
  <si>
    <t>棚户区改造专项债券发行费用支出</t>
  </si>
  <si>
    <t>2330498</t>
  </si>
  <si>
    <t>其他地方自行试点项目收益专项债券发行费用支出</t>
  </si>
  <si>
    <t>2330499</t>
  </si>
  <si>
    <t>其他政府性基金债务发行费用支出</t>
  </si>
  <si>
    <t>2340101</t>
  </si>
  <si>
    <t>公共卫生体系建设</t>
  </si>
  <si>
    <t>2340102</t>
  </si>
  <si>
    <t>重大疫情防控救治体系建设</t>
  </si>
  <si>
    <t>2340103</t>
  </si>
  <si>
    <t>粮食安全</t>
  </si>
  <si>
    <t>2340104</t>
  </si>
  <si>
    <t>能源安全</t>
  </si>
  <si>
    <t>2340105</t>
  </si>
  <si>
    <t>应急物资保障</t>
  </si>
  <si>
    <t>2340106</t>
  </si>
  <si>
    <t>产业链改造升级</t>
  </si>
  <si>
    <t>2340107</t>
  </si>
  <si>
    <t>城镇老旧小区改造</t>
  </si>
  <si>
    <t>2340108</t>
  </si>
  <si>
    <t>生态环境治理</t>
  </si>
  <si>
    <t>2340109</t>
  </si>
  <si>
    <t>交通基础设施建设</t>
  </si>
  <si>
    <t>2340110</t>
  </si>
  <si>
    <t>市政设施建设</t>
  </si>
  <si>
    <t>2340111</t>
  </si>
  <si>
    <t>重大区域规划基础设施建设</t>
  </si>
  <si>
    <t>2340199</t>
  </si>
  <si>
    <t>其他基础设施建设</t>
  </si>
  <si>
    <t>2340201</t>
  </si>
  <si>
    <t>减免房租补贴</t>
  </si>
  <si>
    <t>2340202</t>
  </si>
  <si>
    <t>重点企业贷款贴息</t>
  </si>
  <si>
    <t>2340203</t>
  </si>
  <si>
    <t>创业担保贷款贴息</t>
  </si>
  <si>
    <t>2340204</t>
  </si>
  <si>
    <t>援企稳岗补贴</t>
  </si>
  <si>
    <t>2340205</t>
  </si>
  <si>
    <t>困难群众基本生活补助</t>
  </si>
  <si>
    <t>2340299</t>
  </si>
  <si>
    <t>其他抗疫相关支出</t>
  </si>
  <si>
    <t>23004</t>
  </si>
  <si>
    <t>政府性基金转移支付</t>
  </si>
  <si>
    <t>2300413</t>
  </si>
  <si>
    <t>其中：超长期特别国债转移支付支出</t>
  </si>
  <si>
    <t>2300491</t>
  </si>
  <si>
    <t>政府性基金预算省补助计划单列市支出</t>
  </si>
  <si>
    <t>2300603</t>
  </si>
  <si>
    <t>政府性基金上解支出</t>
  </si>
  <si>
    <t>230060399</t>
  </si>
  <si>
    <t>政府性基金预算计划单列市上解省支出</t>
  </si>
  <si>
    <t>2300605</t>
  </si>
  <si>
    <t>抗疫特别国债还本上解支出</t>
  </si>
  <si>
    <t>2300606</t>
  </si>
  <si>
    <t>超长期特别国债还本上解支出</t>
  </si>
  <si>
    <t>2300802</t>
  </si>
  <si>
    <t>政府性基金预算调出资金</t>
  </si>
  <si>
    <t>2300902</t>
  </si>
  <si>
    <t>政府性基金年终结余</t>
  </si>
  <si>
    <t>2302201</t>
  </si>
  <si>
    <t>安排超长期特别国债偿债备付金</t>
  </si>
  <si>
    <t>23104</t>
  </si>
  <si>
    <t>地方政府专项债务还本支出</t>
  </si>
  <si>
    <t>表九</t>
  </si>
  <si>
    <r>
      <rPr>
        <sz val="18"/>
        <rFont val="Times New Roman"/>
        <charset val="134"/>
      </rPr>
      <t>2025</t>
    </r>
    <r>
      <rPr>
        <sz val="18"/>
        <rFont val="方正小标宋简体"/>
        <charset val="134"/>
      </rPr>
      <t>年政府性转移支付收支表</t>
    </r>
  </si>
  <si>
    <r>
      <rPr>
        <sz val="11"/>
        <rFont val="黑体"/>
        <charset val="134"/>
      </rPr>
      <t>收入</t>
    </r>
  </si>
  <si>
    <r>
      <rPr>
        <sz val="11"/>
        <rFont val="黑体"/>
        <charset val="134"/>
      </rPr>
      <t>支出</t>
    </r>
  </si>
  <si>
    <t>10301</t>
  </si>
  <si>
    <t>政府性基金收入</t>
  </si>
  <si>
    <t>1030102</t>
  </si>
  <si>
    <t>农网还贷资金收入</t>
  </si>
  <si>
    <t>20598</t>
  </si>
  <si>
    <t>超长期特别国债安排的支出</t>
  </si>
  <si>
    <t>1030148</t>
  </si>
  <si>
    <t>国有土地使用权出让收入</t>
  </si>
  <si>
    <t>20610</t>
  </si>
  <si>
    <t>核电站乏燃料处理处置基金支出</t>
  </si>
  <si>
    <t>1030150</t>
  </si>
  <si>
    <t>大中型水库库区基金收入</t>
  </si>
  <si>
    <t>1030155</t>
  </si>
  <si>
    <t>彩票公益金收入</t>
  </si>
  <si>
    <t>20698</t>
  </si>
  <si>
    <t>1030158</t>
  </si>
  <si>
    <t>国家重大水利工程建设基金收入</t>
  </si>
  <si>
    <t>20707</t>
  </si>
  <si>
    <t>国家电影事业发展专项资金安排的支出</t>
  </si>
  <si>
    <t>1030180</t>
  </si>
  <si>
    <t>彩票发行机构和彩票销售机构的业务费用</t>
  </si>
  <si>
    <t>20709</t>
  </si>
  <si>
    <t>旅游发展基金支出</t>
  </si>
  <si>
    <t>10310</t>
  </si>
  <si>
    <t>专项债务对应项目专项收入</t>
  </si>
  <si>
    <t>20710</t>
  </si>
  <si>
    <t>国家电影事业发展专项资金对应专项债务收入安排的支出</t>
  </si>
  <si>
    <t>1031006</t>
  </si>
  <si>
    <t>国有土地使用权出让金专项债务对应项目专项收入</t>
  </si>
  <si>
    <t>20798</t>
  </si>
  <si>
    <t>1031013</t>
  </si>
  <si>
    <t>车辆通行费专项债务对应项目专项收入</t>
  </si>
  <si>
    <t>20898</t>
  </si>
  <si>
    <t>1031099</t>
  </si>
  <si>
    <t>21098</t>
  </si>
  <si>
    <t>21160</t>
  </si>
  <si>
    <t>可再生能源电价附加收入安排的支出</t>
  </si>
  <si>
    <t>21161</t>
  </si>
  <si>
    <t>废弃电器电子产品处理基金支出</t>
  </si>
  <si>
    <t>21198</t>
  </si>
  <si>
    <t>21208</t>
  </si>
  <si>
    <t>国有土地使用权出让收入安排的支出</t>
  </si>
  <si>
    <t>21210</t>
  </si>
  <si>
    <t>国有土地收益基金安排的支出</t>
  </si>
  <si>
    <t>21213</t>
  </si>
  <si>
    <t>城市基础设施配套费安排的支出</t>
  </si>
  <si>
    <t>21214</t>
  </si>
  <si>
    <t>污水处理费安排的支出</t>
  </si>
  <si>
    <t>21215</t>
  </si>
  <si>
    <t>土地储备专项债券收入安排的支出</t>
  </si>
  <si>
    <t>21216</t>
  </si>
  <si>
    <t>棚户区改造专项债券收入安排的支出</t>
  </si>
  <si>
    <t>21217</t>
  </si>
  <si>
    <t>城市基础设施配套费对应专项债务收入安排的支出</t>
  </si>
  <si>
    <t>21218</t>
  </si>
  <si>
    <t>污水处理费对应专项债务收入安排的支出</t>
  </si>
  <si>
    <t>21219</t>
  </si>
  <si>
    <t>国有土地使用权出让收入对应专项债务收入安排的支出</t>
  </si>
  <si>
    <t>21298</t>
  </si>
  <si>
    <t>21366</t>
  </si>
  <si>
    <t>大中型水库库区基金安排的支出</t>
  </si>
  <si>
    <t>21367</t>
  </si>
  <si>
    <t>三峡水库库区基金支出</t>
  </si>
  <si>
    <t>21369</t>
  </si>
  <si>
    <t>国家重大水利工程建设基金安排的支出</t>
  </si>
  <si>
    <t>21370</t>
  </si>
  <si>
    <t>大中型水库库区基金对应专项债务收入安排的支出</t>
  </si>
  <si>
    <t>21371</t>
  </si>
  <si>
    <t>国家重大水利工程建设基金对应专项债务收入安排的支出</t>
  </si>
  <si>
    <t>21372</t>
  </si>
  <si>
    <t>大中型水库移民后期扶持基金支出</t>
  </si>
  <si>
    <t>21373</t>
  </si>
  <si>
    <t>小型水库移民扶助基金安排的支出</t>
  </si>
  <si>
    <t>21374</t>
  </si>
  <si>
    <t>小型水库移民扶助基金对应专项债务收入安排的支出</t>
  </si>
  <si>
    <t>21398</t>
  </si>
  <si>
    <t>21460</t>
  </si>
  <si>
    <t>海南省高等级公路车辆通行附加费安排的支出</t>
  </si>
  <si>
    <t>21462</t>
  </si>
  <si>
    <t>车辆通行费安排的支出</t>
  </si>
  <si>
    <t>21464</t>
  </si>
  <si>
    <t>铁路建设基金支出</t>
  </si>
  <si>
    <t>21468</t>
  </si>
  <si>
    <t>船舶油污损害赔偿基金支出</t>
  </si>
  <si>
    <t>21469</t>
  </si>
  <si>
    <t>民航发展基金支出</t>
  </si>
  <si>
    <t>21470</t>
  </si>
  <si>
    <t>海南省高等级公路车辆通行附加费对应专项债务收入安排的支出</t>
  </si>
  <si>
    <t>21471</t>
  </si>
  <si>
    <t>政府收费公路专项债券收入安排的支出</t>
  </si>
  <si>
    <t>21498</t>
  </si>
  <si>
    <t>21562</t>
  </si>
  <si>
    <t>农网还贷资金支出</t>
  </si>
  <si>
    <t>21598</t>
  </si>
  <si>
    <t>22006</t>
  </si>
  <si>
    <t>耕地保护考核奖惩基金支出</t>
  </si>
  <si>
    <t>22198</t>
  </si>
  <si>
    <t>22298</t>
  </si>
  <si>
    <t>22498</t>
  </si>
  <si>
    <t>22904</t>
  </si>
  <si>
    <t>其他政府性基金及对应专项债务收入安排的支出</t>
  </si>
  <si>
    <t>22908</t>
  </si>
  <si>
    <t>彩票发行销售机构业务费安排的支出</t>
  </si>
  <si>
    <t>22909</t>
  </si>
  <si>
    <t>22910</t>
  </si>
  <si>
    <t>22960</t>
  </si>
  <si>
    <t>彩票公益金安排的支出</t>
  </si>
  <si>
    <t>22998</t>
  </si>
  <si>
    <t>超长期特别国债安排的其他支出</t>
  </si>
  <si>
    <t>23204</t>
  </si>
  <si>
    <t>地方政府专项债务付息支出</t>
  </si>
  <si>
    <t>23304</t>
  </si>
  <si>
    <t>地方政府专项债务发行费用支出</t>
  </si>
  <si>
    <t>234</t>
  </si>
  <si>
    <t>抗疫特别国债安排的支出</t>
  </si>
  <si>
    <t>23401</t>
  </si>
  <si>
    <t>基础设施建设</t>
  </si>
  <si>
    <t>23402</t>
  </si>
  <si>
    <t>抗疫相关支出</t>
  </si>
  <si>
    <t>1100603</t>
  </si>
  <si>
    <t>政府性基金上解收入</t>
  </si>
  <si>
    <t>1100902</t>
  </si>
  <si>
    <t>调入政府性基金预算资金</t>
  </si>
  <si>
    <t>23022</t>
  </si>
  <si>
    <t>偿债备付金</t>
  </si>
  <si>
    <t>110090299</t>
  </si>
  <si>
    <t>11022</t>
  </si>
  <si>
    <t>动用偿债备付金</t>
  </si>
  <si>
    <t>表十</t>
  </si>
  <si>
    <t>表十一</t>
  </si>
  <si>
    <t>2024年太康县地方政府专项债务余额情况表</t>
  </si>
  <si>
    <t>专项债务</t>
  </si>
  <si>
    <t>表十二</t>
  </si>
  <si>
    <t>2025年太康县国有资本经营收入预算表</t>
  </si>
  <si>
    <t>项        目</t>
  </si>
  <si>
    <t xml:space="preserve">  国有资本经营预算本级收入</t>
  </si>
  <si>
    <t xml:space="preserve">  国有资本经营预算转移支付收入</t>
  </si>
  <si>
    <t xml:space="preserve">  国有资本经营预算上解收入</t>
  </si>
  <si>
    <t>上年结转收入</t>
  </si>
  <si>
    <t xml:space="preserve">     上年结余收入</t>
  </si>
  <si>
    <t>表十三</t>
  </si>
  <si>
    <t>2024年太康县国有资本经营支出预算表</t>
  </si>
  <si>
    <t>本级支出合计</t>
  </si>
  <si>
    <t xml:space="preserve">   国有企业退休人员社会化管理补助支出</t>
  </si>
  <si>
    <t xml:space="preserve">  国有资本经营预算转移支付支出</t>
  </si>
  <si>
    <t xml:space="preserve">  国有资本经营预算上解支出</t>
  </si>
  <si>
    <t xml:space="preserve">  国有资本经营预算调出资金</t>
  </si>
  <si>
    <t xml:space="preserve">  年终结转</t>
  </si>
  <si>
    <t xml:space="preserve">    年终结余</t>
  </si>
  <si>
    <t>表十四</t>
  </si>
  <si>
    <t>2025年太康县国有资本经营收入本级预算表</t>
  </si>
  <si>
    <t>表十五</t>
  </si>
  <si>
    <t>2025年太康县本级国有资本经营转移支付预算表</t>
  </si>
  <si>
    <t>解决历史遗留问题及改革成本支出</t>
  </si>
  <si>
    <t xml:space="preserve">  国有企业退休人员社会化管理补助支出</t>
  </si>
  <si>
    <t>年终结转</t>
  </si>
  <si>
    <t>表十六</t>
  </si>
  <si>
    <t>2025年太康县社会保险基金收入表</t>
  </si>
  <si>
    <t>科    目</t>
  </si>
  <si>
    <t>2025年预算数</t>
  </si>
  <si>
    <t>小计</t>
  </si>
  <si>
    <t>缴费收入</t>
  </si>
  <si>
    <t>财政补贴收入</t>
  </si>
  <si>
    <t>上年结余</t>
  </si>
  <si>
    <t>企业职工基本养老保险基金收入</t>
  </si>
  <si>
    <t xml:space="preserve">    企业职工基本养老保险收入</t>
  </si>
  <si>
    <t xml:space="preserve">    企业职工基本养老保财政补贴收入</t>
  </si>
  <si>
    <t>职工基本医疗保险基金收入</t>
  </si>
  <si>
    <t xml:space="preserve">    职工基本医疗保险费收入</t>
  </si>
  <si>
    <t xml:space="preserve">    职工基本医疗保险基金财政补贴收入</t>
  </si>
  <si>
    <t>失业保险基金收入</t>
  </si>
  <si>
    <t xml:space="preserve">   失业保险费收入</t>
  </si>
  <si>
    <t xml:space="preserve">   失业保险费财政补贴收入</t>
  </si>
  <si>
    <t>工伤保险基金</t>
  </si>
  <si>
    <t xml:space="preserve">   工伤保险费收入</t>
  </si>
  <si>
    <t xml:space="preserve">   工伤保险基金财政补贴收入</t>
  </si>
  <si>
    <t>机关事业单位基本养老保险基金收入</t>
  </si>
  <si>
    <t xml:space="preserve">   机关事业单位基本养老保险费收入</t>
  </si>
  <si>
    <t xml:space="preserve">   机关事业单位基本养老保险基金财政补贴收入</t>
  </si>
  <si>
    <t>城乡居民基本养老保险基金收入</t>
  </si>
  <si>
    <t xml:space="preserve">   城乡居民基本养老保险基金缴费收入</t>
  </si>
  <si>
    <t xml:space="preserve">   城乡居民基本养老保险基金财政补助收入</t>
  </si>
  <si>
    <t>城乡居民医疗保险</t>
  </si>
  <si>
    <t xml:space="preserve">   城乡居民基本医疗保险基金缴费收入</t>
  </si>
  <si>
    <t xml:space="preserve">   城乡居民基本医疗保险基金财政补助收入</t>
  </si>
  <si>
    <t>合    计</t>
  </si>
  <si>
    <t>表十七</t>
  </si>
  <si>
    <t>2025年太康县社会保险基金支出表</t>
  </si>
  <si>
    <t>年末滚存结余</t>
  </si>
  <si>
    <t>当年结余</t>
  </si>
  <si>
    <t>企业职工基本养老保险基金支出</t>
  </si>
  <si>
    <t xml:space="preserve">   基本养老金</t>
  </si>
  <si>
    <t>职工基本医疗保险基金支出</t>
  </si>
  <si>
    <t xml:space="preserve">   职工基本医疗保险统筹基金</t>
  </si>
  <si>
    <t xml:space="preserve">   职工基本医疗保险个人账户基金</t>
  </si>
  <si>
    <t>失业保险基金支出</t>
  </si>
  <si>
    <t xml:space="preserve">   失业保险金</t>
  </si>
  <si>
    <t>工伤保险基金支出</t>
  </si>
  <si>
    <t xml:space="preserve">   工伤保险待遇</t>
  </si>
  <si>
    <t>机关事业单位基本养老保险基金支出</t>
  </si>
  <si>
    <t xml:space="preserve">   基本养老金支出</t>
  </si>
  <si>
    <t>城乡居民养老保险基金支出</t>
  </si>
  <si>
    <t xml:space="preserve">   基础养老金支出</t>
  </si>
  <si>
    <t xml:space="preserve">   个人账户养老金支出</t>
  </si>
  <si>
    <t>城乡居民医疗保险支出</t>
  </si>
  <si>
    <t xml:space="preserve">   城乡居民基本医疗保险支出</t>
  </si>
  <si>
    <t>表十八</t>
  </si>
  <si>
    <t>2025年一般公共预算支出“三公”经费预算表</t>
  </si>
  <si>
    <t>项目名称</t>
  </si>
  <si>
    <t>上年预算数</t>
  </si>
  <si>
    <t>因公出国（境）费</t>
  </si>
  <si>
    <t>公务用车购置及运行费</t>
  </si>
  <si>
    <t>公务用车购置费</t>
  </si>
  <si>
    <t>公务用车运行费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</si>
</sst>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 ;[Red]\-0\ ;"/>
    <numFmt numFmtId="178" formatCode="0.0_ "/>
    <numFmt numFmtId="179" formatCode="0_ "/>
    <numFmt numFmtId="180" formatCode="#0.00"/>
    <numFmt numFmtId="181" formatCode="0.0%_ ;[Red]\-0.0%\ ;\ "/>
    <numFmt numFmtId="182" formatCode="0.0%_ ;[Red]\-0.0%\ ;"/>
    <numFmt numFmtId="183" formatCode="0.00_);[Red]\(0.00\)"/>
    <numFmt numFmtId="184" formatCode="0%_ ;[Red]\-0%\ ;"/>
    <numFmt numFmtId="185" formatCode="\ @"/>
  </numFmts>
  <fonts count="71">
    <font>
      <sz val="11"/>
      <color indexed="8"/>
      <name val="宋体"/>
      <charset val="1"/>
      <scheme val="minor"/>
    </font>
    <font>
      <sz val="12"/>
      <name val="宋体"/>
      <charset val="134"/>
    </font>
    <font>
      <b/>
      <sz val="12"/>
      <name val="宋体"/>
      <charset val="134"/>
    </font>
    <font>
      <b/>
      <sz val="18"/>
      <name val="黑体"/>
      <charset val="134"/>
    </font>
    <font>
      <sz val="11"/>
      <name val="宋体"/>
      <charset val="134"/>
    </font>
    <font>
      <b/>
      <sz val="11"/>
      <color indexed="8"/>
      <name val="宋体"/>
      <charset val="134"/>
    </font>
    <font>
      <b/>
      <sz val="11"/>
      <name val="宋体"/>
      <charset val="134"/>
    </font>
    <font>
      <sz val="11"/>
      <color indexed="8"/>
      <name val="宋体"/>
      <charset val="134"/>
    </font>
    <font>
      <sz val="11"/>
      <color indexed="8"/>
      <name val="Times New Roman"/>
      <charset val="134"/>
    </font>
    <font>
      <sz val="11"/>
      <name val="Times New Roman"/>
      <charset val="134"/>
    </font>
    <font>
      <sz val="14"/>
      <name val="黑体"/>
      <charset val="134"/>
    </font>
    <font>
      <b/>
      <sz val="22"/>
      <name val="方正小标宋简体"/>
      <charset val="134"/>
    </font>
    <font>
      <sz val="14"/>
      <name val="宋体"/>
      <charset val="134"/>
    </font>
    <font>
      <b/>
      <sz val="14"/>
      <name val="宋体"/>
      <charset val="134"/>
    </font>
    <font>
      <b/>
      <sz val="14"/>
      <color indexed="8"/>
      <name val="仿宋"/>
      <charset val="134"/>
    </font>
    <font>
      <b/>
      <sz val="14"/>
      <name val="仿宋"/>
      <charset val="134"/>
    </font>
    <font>
      <sz val="14"/>
      <color indexed="8"/>
      <name val="仿宋"/>
      <charset val="134"/>
    </font>
    <font>
      <sz val="14"/>
      <name val="仿宋"/>
      <charset val="134"/>
    </font>
    <font>
      <b/>
      <sz val="16"/>
      <name val="仿宋"/>
      <charset val="134"/>
    </font>
    <font>
      <sz val="9"/>
      <name val="SimSun"/>
      <charset val="134"/>
    </font>
    <font>
      <b/>
      <sz val="19"/>
      <name val="SimSun"/>
      <charset val="134"/>
    </font>
    <font>
      <sz val="11"/>
      <name val="SimSun"/>
      <charset val="134"/>
    </font>
    <font>
      <sz val="16"/>
      <name val="仿宋"/>
      <charset val="134"/>
    </font>
    <font>
      <sz val="18"/>
      <name val="Times New Roman"/>
      <charset val="134"/>
    </font>
    <font>
      <sz val="11"/>
      <name val="宋体"/>
      <charset val="134"/>
      <scheme val="minor"/>
    </font>
    <font>
      <sz val="11"/>
      <name val="仿宋_GB2312"/>
      <charset val="134"/>
    </font>
    <font>
      <sz val="11"/>
      <name val="黑体"/>
      <charset val="134"/>
    </font>
    <font>
      <b/>
      <sz val="16"/>
      <name val="黑体"/>
      <charset val="134"/>
    </font>
    <font>
      <b/>
      <sz val="11"/>
      <name val="宋体"/>
      <charset val="134"/>
      <scheme val="minor"/>
    </font>
    <font>
      <sz val="14"/>
      <color rgb="FFFF0000"/>
      <name val="方正小标宋简体"/>
      <charset val="134"/>
    </font>
    <font>
      <sz val="12"/>
      <name val="黑体"/>
      <charset val="134"/>
    </font>
    <font>
      <sz val="11"/>
      <color rgb="FFFF0000"/>
      <name val="宋体"/>
      <charset val="134"/>
      <scheme val="minor"/>
    </font>
    <font>
      <sz val="11"/>
      <color indexed="0"/>
      <name val="仿宋_GB2312"/>
      <charset val="134"/>
    </font>
    <font>
      <b/>
      <sz val="11"/>
      <name val="仿宋_GB2312"/>
      <charset val="134"/>
    </font>
    <font>
      <sz val="11"/>
      <color theme="1"/>
      <name val="Times New Roman"/>
      <charset val="134"/>
    </font>
    <font>
      <b/>
      <sz val="20"/>
      <name val="黑体"/>
      <charset val="134"/>
    </font>
    <font>
      <sz val="9"/>
      <name val="Times New Roman"/>
      <charset val="134"/>
    </font>
    <font>
      <sz val="12"/>
      <name val="Times New Roman"/>
      <charset val="134"/>
    </font>
    <font>
      <b/>
      <sz val="12"/>
      <name val="Times New Roman"/>
      <charset val="134"/>
    </font>
    <font>
      <sz val="11"/>
      <color theme="1"/>
      <name val="宋体"/>
      <charset val="134"/>
      <scheme val="minor"/>
    </font>
    <font>
      <sz val="12"/>
      <color rgb="FFFF0000"/>
      <name val="Times New Roman"/>
      <charset val="134"/>
    </font>
    <font>
      <b/>
      <sz val="12"/>
      <name val="SimSun"/>
      <charset val="134"/>
    </font>
    <font>
      <sz val="12"/>
      <name val="SimSun"/>
      <charset val="134"/>
    </font>
    <font>
      <sz val="16"/>
      <name val="黑体"/>
      <charset val="134"/>
    </font>
    <font>
      <b/>
      <sz val="24"/>
      <name val="黑体"/>
      <charset val="134"/>
    </font>
    <font>
      <b/>
      <sz val="16"/>
      <name val="宋体"/>
      <charset val="134"/>
    </font>
    <font>
      <sz val="16"/>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8"/>
      <name val="方正小标宋简体"/>
      <charset val="134"/>
    </font>
    <font>
      <sz val="12"/>
      <name val="仿宋_GB2312"/>
      <charset val="134"/>
    </font>
    <font>
      <b/>
      <sz val="9"/>
      <name val="宋体"/>
      <charset val="134"/>
    </font>
    <font>
      <sz val="9"/>
      <name val="宋体"/>
      <charset val="134"/>
    </font>
    <font>
      <sz val="12"/>
      <name val="宋体"/>
      <charset val="134"/>
    </font>
  </fonts>
  <fills count="40">
    <fill>
      <patternFill patternType="none"/>
    </fill>
    <fill>
      <patternFill patternType="gray125"/>
    </fill>
    <fill>
      <patternFill patternType="solid">
        <fgColor theme="0" tint="-0.149998474074526"/>
        <bgColor indexed="64"/>
      </patternFill>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theme="0" tint="-0.0499893185216834"/>
        <bgColor indexed="64"/>
      </patternFill>
    </fill>
    <fill>
      <patternFill patternType="solid">
        <fgColor theme="0" tint="-0.14996795556505"/>
        <bgColor indexed="64"/>
      </patternFill>
    </fill>
    <fill>
      <patternFill patternType="solid">
        <fgColor rgb="FFFFC000"/>
        <bgColor indexed="64"/>
      </patternFill>
    </fill>
    <fill>
      <patternFill patternType="solid">
        <fgColor theme="0" tint="-0.149937437055574"/>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right/>
      <top style="thin">
        <color auto="1"/>
      </top>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39" fillId="0" borderId="0" applyFont="0" applyFill="0" applyBorder="0" applyAlignment="0" applyProtection="0">
      <alignment vertical="center"/>
    </xf>
    <xf numFmtId="44" fontId="39" fillId="0" borderId="0" applyFont="0" applyFill="0" applyBorder="0" applyAlignment="0" applyProtection="0">
      <alignment vertical="center"/>
    </xf>
    <xf numFmtId="9" fontId="39" fillId="0" borderId="0" applyFont="0" applyFill="0" applyBorder="0" applyAlignment="0" applyProtection="0">
      <alignment vertical="center"/>
    </xf>
    <xf numFmtId="41" fontId="39" fillId="0" borderId="0" applyFont="0" applyFill="0" applyBorder="0" applyAlignment="0" applyProtection="0">
      <alignment vertical="center"/>
    </xf>
    <xf numFmtId="42" fontId="39" fillId="0" borderId="0" applyFon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9" fillId="5" borderId="18"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19" applyNumberFormat="0" applyFill="0" applyAlignment="0" applyProtection="0">
      <alignment vertical="center"/>
    </xf>
    <xf numFmtId="0" fontId="53" fillId="0" borderId="19" applyNumberFormat="0" applyFill="0" applyAlignment="0" applyProtection="0">
      <alignment vertical="center"/>
    </xf>
    <xf numFmtId="0" fontId="54" fillId="0" borderId="20" applyNumberFormat="0" applyFill="0" applyAlignment="0" applyProtection="0">
      <alignment vertical="center"/>
    </xf>
    <xf numFmtId="0" fontId="54" fillId="0" borderId="0" applyNumberFormat="0" applyFill="0" applyBorder="0" applyAlignment="0" applyProtection="0">
      <alignment vertical="center"/>
    </xf>
    <xf numFmtId="0" fontId="55" fillId="10" borderId="21" applyNumberFormat="0" applyAlignment="0" applyProtection="0">
      <alignment vertical="center"/>
    </xf>
    <xf numFmtId="0" fontId="56" fillId="11" borderId="22" applyNumberFormat="0" applyAlignment="0" applyProtection="0">
      <alignment vertical="center"/>
    </xf>
    <xf numFmtId="0" fontId="57" fillId="11" borderId="21" applyNumberFormat="0" applyAlignment="0" applyProtection="0">
      <alignment vertical="center"/>
    </xf>
    <xf numFmtId="0" fontId="58" fillId="12" borderId="23" applyNumberFormat="0" applyAlignment="0" applyProtection="0">
      <alignment vertical="center"/>
    </xf>
    <xf numFmtId="0" fontId="59" fillId="0" borderId="24" applyNumberFormat="0" applyFill="0" applyAlignment="0" applyProtection="0">
      <alignment vertical="center"/>
    </xf>
    <xf numFmtId="0" fontId="60" fillId="0" borderId="25" applyNumberFormat="0" applyFill="0" applyAlignment="0" applyProtection="0">
      <alignment vertical="center"/>
    </xf>
    <xf numFmtId="0" fontId="61" fillId="13" borderId="0" applyNumberFormat="0" applyBorder="0" applyAlignment="0" applyProtection="0">
      <alignment vertical="center"/>
    </xf>
    <xf numFmtId="0" fontId="62" fillId="14" borderId="0" applyNumberFormat="0" applyBorder="0" applyAlignment="0" applyProtection="0">
      <alignment vertical="center"/>
    </xf>
    <xf numFmtId="0" fontId="63" fillId="15" borderId="0" applyNumberFormat="0" applyBorder="0" applyAlignment="0" applyProtection="0">
      <alignment vertical="center"/>
    </xf>
    <xf numFmtId="0" fontId="64" fillId="16" borderId="0" applyNumberFormat="0" applyBorder="0" applyAlignment="0" applyProtection="0">
      <alignment vertical="center"/>
    </xf>
    <xf numFmtId="0" fontId="65" fillId="17" borderId="0" applyNumberFormat="0" applyBorder="0" applyAlignment="0" applyProtection="0">
      <alignment vertical="center"/>
    </xf>
    <xf numFmtId="0" fontId="65" fillId="18" borderId="0" applyNumberFormat="0" applyBorder="0" applyAlignment="0" applyProtection="0">
      <alignment vertical="center"/>
    </xf>
    <xf numFmtId="0" fontId="64" fillId="19" borderId="0" applyNumberFormat="0" applyBorder="0" applyAlignment="0" applyProtection="0">
      <alignment vertical="center"/>
    </xf>
    <xf numFmtId="0" fontId="64" fillId="20" borderId="0" applyNumberFormat="0" applyBorder="0" applyAlignment="0" applyProtection="0">
      <alignment vertical="center"/>
    </xf>
    <xf numFmtId="0" fontId="65" fillId="21" borderId="0" applyNumberFormat="0" applyBorder="0" applyAlignment="0" applyProtection="0">
      <alignment vertical="center"/>
    </xf>
    <xf numFmtId="0" fontId="65" fillId="22" borderId="0" applyNumberFormat="0" applyBorder="0" applyAlignment="0" applyProtection="0">
      <alignment vertical="center"/>
    </xf>
    <xf numFmtId="0" fontId="64" fillId="23" borderId="0" applyNumberFormat="0" applyBorder="0" applyAlignment="0" applyProtection="0">
      <alignment vertical="center"/>
    </xf>
    <xf numFmtId="0" fontId="64" fillId="24" borderId="0" applyNumberFormat="0" applyBorder="0" applyAlignment="0" applyProtection="0">
      <alignment vertical="center"/>
    </xf>
    <xf numFmtId="0" fontId="65" fillId="25" borderId="0" applyNumberFormat="0" applyBorder="0" applyAlignment="0" applyProtection="0">
      <alignment vertical="center"/>
    </xf>
    <xf numFmtId="0" fontId="65" fillId="26" borderId="0" applyNumberFormat="0" applyBorder="0" applyAlignment="0" applyProtection="0">
      <alignment vertical="center"/>
    </xf>
    <xf numFmtId="0" fontId="64" fillId="27" borderId="0" applyNumberFormat="0" applyBorder="0" applyAlignment="0" applyProtection="0">
      <alignment vertical="center"/>
    </xf>
    <xf numFmtId="0" fontId="64" fillId="28" borderId="0" applyNumberFormat="0" applyBorder="0" applyAlignment="0" applyProtection="0">
      <alignment vertical="center"/>
    </xf>
    <xf numFmtId="0" fontId="65" fillId="29" borderId="0" applyNumberFormat="0" applyBorder="0" applyAlignment="0" applyProtection="0">
      <alignment vertical="center"/>
    </xf>
    <xf numFmtId="0" fontId="65" fillId="30" borderId="0" applyNumberFormat="0" applyBorder="0" applyAlignment="0" applyProtection="0">
      <alignment vertical="center"/>
    </xf>
    <xf numFmtId="0" fontId="64" fillId="31" borderId="0" applyNumberFormat="0" applyBorder="0" applyAlignment="0" applyProtection="0">
      <alignment vertical="center"/>
    </xf>
    <xf numFmtId="0" fontId="64" fillId="32" borderId="0" applyNumberFormat="0" applyBorder="0" applyAlignment="0" applyProtection="0">
      <alignment vertical="center"/>
    </xf>
    <xf numFmtId="0" fontId="65" fillId="33" borderId="0" applyNumberFormat="0" applyBorder="0" applyAlignment="0" applyProtection="0">
      <alignment vertical="center"/>
    </xf>
    <xf numFmtId="0" fontId="65" fillId="34" borderId="0" applyNumberFormat="0" applyBorder="0" applyAlignment="0" applyProtection="0">
      <alignment vertical="center"/>
    </xf>
    <xf numFmtId="0" fontId="64" fillId="35" borderId="0" applyNumberFormat="0" applyBorder="0" applyAlignment="0" applyProtection="0">
      <alignment vertical="center"/>
    </xf>
    <xf numFmtId="0" fontId="64" fillId="36" borderId="0" applyNumberFormat="0" applyBorder="0" applyAlignment="0" applyProtection="0">
      <alignment vertical="center"/>
    </xf>
    <xf numFmtId="0" fontId="65" fillId="37" borderId="0" applyNumberFormat="0" applyBorder="0" applyAlignment="0" applyProtection="0">
      <alignment vertical="center"/>
    </xf>
    <xf numFmtId="0" fontId="65" fillId="38" borderId="0" applyNumberFormat="0" applyBorder="0" applyAlignment="0" applyProtection="0">
      <alignment vertical="center"/>
    </xf>
    <xf numFmtId="0" fontId="64" fillId="3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cellStyleXfs>
  <cellXfs count="209">
    <xf numFmtId="0" fontId="0" fillId="0" borderId="0" xfId="0" applyFont="1">
      <alignment vertical="center"/>
    </xf>
    <xf numFmtId="0" fontId="1" fillId="0" borderId="0" xfId="0" applyFont="1" applyFill="1" applyAlignment="1"/>
    <xf numFmtId="0" fontId="2" fillId="0" borderId="0" xfId="0" applyFont="1" applyFill="1" applyBorder="1" applyAlignment="1"/>
    <xf numFmtId="0" fontId="1" fillId="0" borderId="0" xfId="0" applyFont="1" applyFill="1" applyBorder="1" applyAlignment="1"/>
    <xf numFmtId="0" fontId="3" fillId="0" borderId="0" xfId="49" applyFont="1" applyFill="1" applyAlignment="1">
      <alignment horizontal="center" vertical="center"/>
    </xf>
    <xf numFmtId="0" fontId="4" fillId="0" borderId="0" xfId="49" applyFont="1" applyFill="1" applyAlignment="1">
      <alignment horizontal="center" vertical="center"/>
    </xf>
    <xf numFmtId="0" fontId="4" fillId="0" borderId="0" xfId="49" applyFont="1" applyFill="1" applyAlignment="1">
      <alignment vertical="center"/>
    </xf>
    <xf numFmtId="0" fontId="4" fillId="0" borderId="0" xfId="49" applyFont="1" applyFill="1" applyBorder="1" applyAlignment="1">
      <alignment horizontal="right" vertical="center" wrapText="1"/>
    </xf>
    <xf numFmtId="49" fontId="5" fillId="0" borderId="1" xfId="0" applyNumberFormat="1" applyFont="1" applyFill="1" applyBorder="1" applyAlignment="1">
      <alignment horizontal="center" vertical="center"/>
    </xf>
    <xf numFmtId="0" fontId="6" fillId="0" borderId="1" xfId="49" applyFont="1" applyFill="1" applyBorder="1" applyAlignment="1">
      <alignment horizontal="center" vertical="center"/>
    </xf>
    <xf numFmtId="0" fontId="6" fillId="0" borderId="1" xfId="49" applyFont="1" applyFill="1" applyBorder="1" applyAlignment="1">
      <alignment horizontal="center" vertical="center" wrapText="1"/>
    </xf>
    <xf numFmtId="49" fontId="7" fillId="0" borderId="1" xfId="0" applyNumberFormat="1" applyFont="1" applyFill="1" applyBorder="1" applyAlignment="1">
      <alignment horizontal="left" vertical="center"/>
    </xf>
    <xf numFmtId="0" fontId="7" fillId="0" borderId="1" xfId="0" applyFont="1" applyFill="1" applyBorder="1" applyAlignment="1">
      <alignment horizontal="left" vertical="center"/>
    </xf>
    <xf numFmtId="176" fontId="4" fillId="0" borderId="1" xfId="49" applyNumberFormat="1" applyFont="1" applyFill="1" applyBorder="1" applyAlignment="1">
      <alignment horizontal="center" vertical="center" wrapText="1"/>
    </xf>
    <xf numFmtId="176" fontId="4" fillId="0" borderId="1" xfId="49" applyNumberFormat="1" applyFont="1" applyFill="1" applyBorder="1" applyAlignment="1">
      <alignment horizontal="center" vertical="center"/>
    </xf>
    <xf numFmtId="0" fontId="4" fillId="0" borderId="1" xfId="49"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left" vertical="center" wrapText="1" shrinkToFit="1"/>
    </xf>
    <xf numFmtId="176" fontId="1" fillId="0" borderId="1" xfId="0" applyNumberFormat="1" applyFont="1" applyFill="1" applyBorder="1" applyAlignment="1">
      <alignment horizontal="center" vertical="center"/>
    </xf>
    <xf numFmtId="177" fontId="8" fillId="2" borderId="2" xfId="55" applyNumberFormat="1" applyFont="1" applyFill="1" applyBorder="1" applyAlignment="1">
      <alignment horizontal="center" vertical="center" shrinkToFit="1"/>
    </xf>
    <xf numFmtId="178" fontId="4" fillId="0" borderId="1" xfId="49" applyNumberFormat="1" applyFont="1" applyFill="1" applyBorder="1" applyAlignment="1">
      <alignment horizontal="center" vertical="center" wrapText="1"/>
    </xf>
    <xf numFmtId="177" fontId="8" fillId="3" borderId="2" xfId="55" applyNumberFormat="1" applyFont="1" applyFill="1" applyBorder="1" applyAlignment="1" applyProtection="1">
      <alignment horizontal="center" vertical="center" shrinkToFit="1"/>
      <protection locked="0"/>
    </xf>
    <xf numFmtId="0" fontId="4" fillId="0" borderId="1" xfId="52" applyNumberFormat="1" applyFont="1" applyFill="1" applyBorder="1" applyAlignment="1" applyProtection="1">
      <alignment horizontal="center" vertical="center"/>
    </xf>
    <xf numFmtId="176" fontId="4" fillId="0" borderId="1" xfId="52" applyNumberFormat="1" applyFont="1" applyFill="1" applyBorder="1" applyAlignment="1" applyProtection="1">
      <alignment horizontal="center" vertical="center"/>
    </xf>
    <xf numFmtId="177" fontId="9" fillId="2" borderId="3" xfId="52" applyNumberFormat="1" applyFont="1" applyFill="1" applyBorder="1" applyAlignment="1">
      <alignment horizontal="center" vertical="center" shrinkToFit="1"/>
    </xf>
    <xf numFmtId="0" fontId="10" fillId="0" borderId="0" xfId="0" applyFont="1" applyFill="1" applyBorder="1" applyAlignment="1">
      <alignment vertical="center"/>
    </xf>
    <xf numFmtId="0" fontId="11" fillId="0" borderId="0" xfId="53" applyFont="1" applyFill="1" applyBorder="1" applyAlignment="1">
      <alignment horizontal="center" vertical="center"/>
    </xf>
    <xf numFmtId="0" fontId="1" fillId="0" borderId="0" xfId="53" applyFont="1" applyFill="1" applyBorder="1" applyAlignment="1">
      <alignment vertical="center"/>
    </xf>
    <xf numFmtId="0" fontId="12" fillId="0" borderId="4" xfId="53" applyFont="1" applyFill="1" applyBorder="1" applyAlignment="1">
      <alignment horizontal="right"/>
    </xf>
    <xf numFmtId="0" fontId="13" fillId="0" borderId="5" xfId="53" applyFont="1" applyFill="1" applyBorder="1" applyAlignment="1">
      <alignment horizontal="center" vertical="center" wrapText="1"/>
    </xf>
    <xf numFmtId="0" fontId="13" fillId="0" borderId="6" xfId="53" applyFont="1" applyFill="1" applyBorder="1" applyAlignment="1">
      <alignment horizontal="center" vertical="center" wrapText="1"/>
    </xf>
    <xf numFmtId="0" fontId="13" fillId="0" borderId="7" xfId="53" applyFont="1" applyFill="1" applyBorder="1" applyAlignment="1">
      <alignment horizontal="center" vertical="center" wrapText="1"/>
    </xf>
    <xf numFmtId="0" fontId="13" fillId="0" borderId="8" xfId="53" applyFont="1" applyFill="1" applyBorder="1" applyAlignment="1">
      <alignment horizontal="center" vertical="center" wrapText="1"/>
    </xf>
    <xf numFmtId="0" fontId="13" fillId="0" borderId="9" xfId="53" applyFont="1" applyFill="1" applyBorder="1" applyAlignment="1">
      <alignment horizontal="center" vertical="center" wrapText="1"/>
    </xf>
    <xf numFmtId="0" fontId="13" fillId="0" borderId="10" xfId="53" applyFont="1" applyFill="1" applyBorder="1" applyAlignment="1">
      <alignment horizontal="center" vertical="center" wrapText="1"/>
    </xf>
    <xf numFmtId="179" fontId="14" fillId="0" borderId="5" xfId="0" applyNumberFormat="1" applyFont="1" applyFill="1" applyBorder="1" applyAlignment="1">
      <alignment vertical="center" wrapText="1"/>
    </xf>
    <xf numFmtId="176" fontId="15" fillId="0" borderId="5" xfId="0" applyNumberFormat="1" applyFont="1" applyFill="1" applyBorder="1" applyAlignment="1">
      <alignment horizontal="right" vertical="center" wrapText="1"/>
    </xf>
    <xf numFmtId="179" fontId="16" fillId="0" borderId="5" xfId="0" applyNumberFormat="1" applyFont="1" applyFill="1" applyBorder="1" applyAlignment="1">
      <alignment vertical="center" wrapText="1"/>
    </xf>
    <xf numFmtId="176" fontId="17" fillId="0" borderId="5" xfId="0" applyNumberFormat="1" applyFont="1" applyFill="1" applyBorder="1" applyAlignment="1">
      <alignment horizontal="right" vertical="center" wrapText="1"/>
    </xf>
    <xf numFmtId="179" fontId="14" fillId="0" borderId="5" xfId="0" applyNumberFormat="1" applyFont="1" applyFill="1" applyBorder="1" applyAlignment="1">
      <alignment horizontal="left" vertical="center" wrapText="1"/>
    </xf>
    <xf numFmtId="179" fontId="16" fillId="0" borderId="5" xfId="0" applyNumberFormat="1" applyFont="1" applyFill="1" applyBorder="1" applyAlignment="1">
      <alignment horizontal="left" vertical="center" wrapText="1"/>
    </xf>
    <xf numFmtId="176" fontId="16" fillId="0" borderId="5" xfId="0" applyNumberFormat="1" applyFont="1" applyFill="1" applyBorder="1" applyAlignment="1">
      <alignment vertical="center" wrapText="1"/>
    </xf>
    <xf numFmtId="179" fontId="15" fillId="0" borderId="5" xfId="0" applyNumberFormat="1" applyFont="1" applyFill="1" applyBorder="1" applyAlignment="1">
      <alignment vertical="center" wrapText="1"/>
    </xf>
    <xf numFmtId="176" fontId="15" fillId="0" borderId="5" xfId="0" applyNumberFormat="1" applyFont="1" applyFill="1" applyBorder="1" applyAlignment="1">
      <alignment vertical="center" wrapText="1"/>
    </xf>
    <xf numFmtId="179" fontId="17" fillId="0" borderId="5" xfId="0" applyNumberFormat="1" applyFont="1" applyFill="1" applyBorder="1" applyAlignment="1">
      <alignment vertical="center" wrapText="1"/>
    </xf>
    <xf numFmtId="176" fontId="17" fillId="0" borderId="5" xfId="0" applyNumberFormat="1" applyFont="1" applyFill="1" applyBorder="1" applyAlignment="1">
      <alignment vertical="center" wrapText="1"/>
    </xf>
    <xf numFmtId="176" fontId="17" fillId="0" borderId="5" xfId="1" applyNumberFormat="1" applyFont="1" applyFill="1" applyBorder="1" applyAlignment="1">
      <alignment vertical="center" wrapText="1"/>
    </xf>
    <xf numFmtId="179" fontId="17" fillId="0" borderId="6" xfId="0" applyNumberFormat="1" applyFont="1" applyFill="1" applyBorder="1" applyAlignment="1">
      <alignment vertical="center" wrapText="1"/>
    </xf>
    <xf numFmtId="176" fontId="17" fillId="0" borderId="6" xfId="0" applyNumberFormat="1" applyFont="1" applyFill="1" applyBorder="1" applyAlignment="1">
      <alignment vertical="center" wrapText="1"/>
    </xf>
    <xf numFmtId="176" fontId="17" fillId="0" borderId="6" xfId="1" applyNumberFormat="1" applyFont="1" applyFill="1" applyBorder="1" applyAlignment="1">
      <alignment vertical="center" wrapText="1"/>
    </xf>
    <xf numFmtId="176" fontId="16" fillId="0" borderId="6" xfId="0" applyNumberFormat="1" applyFont="1" applyFill="1" applyBorder="1" applyAlignment="1">
      <alignment vertical="center" wrapText="1"/>
    </xf>
    <xf numFmtId="0" fontId="15" fillId="0" borderId="1" xfId="53" applyFont="1" applyFill="1" applyBorder="1" applyAlignment="1">
      <alignment horizontal="center" vertical="center" wrapText="1"/>
    </xf>
    <xf numFmtId="179" fontId="15" fillId="0" borderId="1" xfId="0" applyNumberFormat="1" applyFont="1" applyFill="1" applyBorder="1" applyAlignment="1">
      <alignment vertical="center" wrapText="1"/>
    </xf>
    <xf numFmtId="176" fontId="17" fillId="0" borderId="5" xfId="1" applyNumberFormat="1" applyFont="1" applyBorder="1" applyAlignment="1">
      <alignment vertical="center" wrapText="1"/>
    </xf>
    <xf numFmtId="176" fontId="17" fillId="0" borderId="6" xfId="0" applyNumberFormat="1" applyFont="1" applyFill="1" applyBorder="1" applyAlignment="1">
      <alignment horizontal="right" vertical="center" wrapText="1"/>
    </xf>
    <xf numFmtId="0" fontId="18" fillId="0" borderId="7" xfId="53" applyFont="1" applyFill="1" applyBorder="1" applyAlignment="1">
      <alignment vertical="center" wrapText="1"/>
    </xf>
    <xf numFmtId="179" fontId="17" fillId="0" borderId="1" xfId="0" applyNumberFormat="1" applyFont="1" applyFill="1" applyBorder="1" applyAlignment="1">
      <alignment vertical="center" wrapText="1"/>
    </xf>
    <xf numFmtId="0" fontId="19" fillId="0" borderId="0" xfId="0" applyFont="1" applyBorder="1" applyAlignment="1">
      <alignment vertical="center" wrapText="1"/>
    </xf>
    <xf numFmtId="0" fontId="20" fillId="0" borderId="0" xfId="0" applyFont="1" applyBorder="1" applyAlignment="1">
      <alignment horizontal="center" vertical="center" wrapText="1"/>
    </xf>
    <xf numFmtId="0" fontId="19" fillId="0" borderId="0" xfId="0" applyFont="1" applyBorder="1" applyAlignment="1">
      <alignment horizontal="right" vertical="center" wrapText="1"/>
    </xf>
    <xf numFmtId="0" fontId="21" fillId="0" borderId="11" xfId="0" applyFont="1" applyBorder="1" applyAlignment="1">
      <alignment horizontal="center" vertical="center" wrapText="1"/>
    </xf>
    <xf numFmtId="0" fontId="21" fillId="0" borderId="11" xfId="0" applyFont="1" applyBorder="1" applyAlignment="1">
      <alignment vertical="center" wrapText="1"/>
    </xf>
    <xf numFmtId="180" fontId="21" fillId="0" borderId="11" xfId="0" applyNumberFormat="1" applyFont="1" applyBorder="1" applyAlignment="1">
      <alignment vertical="center" wrapText="1"/>
    </xf>
    <xf numFmtId="0" fontId="21" fillId="0" borderId="11" xfId="0" applyFont="1" applyBorder="1" applyAlignment="1">
      <alignment horizontal="left" vertical="center" wrapText="1"/>
    </xf>
    <xf numFmtId="0" fontId="21" fillId="0" borderId="0" xfId="0" applyFont="1" applyBorder="1" applyAlignment="1">
      <alignment horizontal="center" vertical="center" wrapText="1"/>
    </xf>
    <xf numFmtId="0" fontId="20" fillId="0" borderId="0" xfId="0" applyFont="1" applyAlignment="1">
      <alignment horizontal="center" vertical="center" wrapText="1"/>
    </xf>
    <xf numFmtId="0" fontId="22" fillId="0" borderId="5" xfId="0" applyNumberFormat="1" applyFont="1" applyFill="1" applyBorder="1" applyAlignment="1">
      <alignment vertical="center" wrapText="1"/>
    </xf>
    <xf numFmtId="0" fontId="22" fillId="0" borderId="5" xfId="0" applyNumberFormat="1" applyFont="1" applyFill="1" applyBorder="1" applyAlignment="1">
      <alignment horizontal="center" vertical="center" wrapText="1"/>
    </xf>
    <xf numFmtId="0" fontId="22" fillId="0" borderId="5" xfId="0" applyFont="1" applyFill="1" applyBorder="1" applyAlignment="1"/>
    <xf numFmtId="10" fontId="23" fillId="4" borderId="0" xfId="49" applyNumberFormat="1" applyFont="1" applyFill="1" applyAlignment="1">
      <alignment horizontal="center" vertical="center" wrapText="1"/>
    </xf>
    <xf numFmtId="0" fontId="24" fillId="4" borderId="0" xfId="49" applyFont="1" applyFill="1" applyAlignment="1">
      <alignment vertical="center" wrapText="1"/>
    </xf>
    <xf numFmtId="10" fontId="24" fillId="4" borderId="0" xfId="49" applyNumberFormat="1" applyFont="1" applyFill="1" applyAlignment="1">
      <alignment vertical="center" wrapText="1"/>
    </xf>
    <xf numFmtId="10" fontId="25" fillId="4" borderId="0" xfId="49" applyNumberFormat="1" applyFont="1" applyFill="1" applyAlignment="1">
      <alignment horizontal="right" vertical="center" wrapText="1"/>
    </xf>
    <xf numFmtId="0" fontId="9" fillId="4" borderId="1" xfId="49" applyFont="1" applyFill="1" applyBorder="1" applyAlignment="1">
      <alignment horizontal="center" vertical="center" wrapText="1"/>
    </xf>
    <xf numFmtId="0" fontId="26" fillId="4" borderId="1" xfId="49" applyFont="1" applyFill="1" applyBorder="1" applyAlignment="1">
      <alignment horizontal="center" vertical="center" wrapText="1"/>
    </xf>
    <xf numFmtId="0" fontId="9" fillId="4" borderId="1" xfId="51" applyFont="1" applyFill="1" applyBorder="1" applyAlignment="1">
      <alignment horizontal="center" vertical="center" wrapText="1"/>
    </xf>
    <xf numFmtId="0" fontId="4" fillId="4" borderId="1" xfId="49" applyFont="1" applyFill="1" applyBorder="1" applyAlignment="1">
      <alignment horizontal="center" vertical="center" wrapText="1"/>
    </xf>
    <xf numFmtId="10" fontId="9" fillId="4" borderId="1" xfId="51" applyNumberFormat="1" applyFont="1" applyFill="1" applyBorder="1" applyAlignment="1">
      <alignment horizontal="center" vertical="center" wrapText="1"/>
    </xf>
    <xf numFmtId="0" fontId="9" fillId="0" borderId="1" xfId="49" applyFont="1" applyFill="1" applyBorder="1" applyAlignment="1">
      <alignment vertical="center" wrapText="1"/>
    </xf>
    <xf numFmtId="0" fontId="25" fillId="0" borderId="1" xfId="49" applyFont="1" applyFill="1" applyBorder="1" applyAlignment="1">
      <alignment vertical="center" wrapText="1"/>
    </xf>
    <xf numFmtId="177" fontId="9" fillId="4" borderId="1" xfId="50" applyNumberFormat="1" applyFont="1" applyFill="1" applyBorder="1" applyAlignment="1" applyProtection="1">
      <alignment vertical="center" wrapText="1" shrinkToFit="1"/>
      <protection locked="0"/>
    </xf>
    <xf numFmtId="181" fontId="9" fillId="2" borderId="1" xfId="49" applyNumberFormat="1" applyFont="1" applyFill="1" applyBorder="1" applyAlignment="1">
      <alignment vertical="center" wrapText="1" shrinkToFit="1"/>
    </xf>
    <xf numFmtId="0" fontId="25" fillId="0" borderId="1" xfId="51" applyFont="1" applyBorder="1" applyAlignment="1">
      <alignment vertical="center" wrapText="1"/>
    </xf>
    <xf numFmtId="177" fontId="9" fillId="4" borderId="1" xfId="50" applyNumberFormat="1" applyFont="1" applyFill="1" applyBorder="1" applyAlignment="1" applyProtection="1">
      <alignment vertical="center" shrinkToFit="1"/>
      <protection locked="0"/>
    </xf>
    <xf numFmtId="0" fontId="9" fillId="0" borderId="1" xfId="49" applyFont="1" applyFill="1" applyBorder="1" applyAlignment="1">
      <alignment horizontal="left" vertical="center" wrapText="1"/>
    </xf>
    <xf numFmtId="1" fontId="25" fillId="0" borderId="1" xfId="49" applyNumberFormat="1" applyFont="1" applyFill="1" applyBorder="1" applyAlignment="1">
      <alignment horizontal="left" vertical="center" wrapText="1"/>
    </xf>
    <xf numFmtId="0" fontId="9" fillId="5" borderId="1" xfId="49" applyFont="1" applyFill="1" applyBorder="1" applyAlignment="1">
      <alignment vertical="center" wrapText="1"/>
    </xf>
    <xf numFmtId="0" fontId="25" fillId="5" borderId="1" xfId="49" applyFont="1" applyFill="1" applyBorder="1" applyAlignment="1">
      <alignment horizontal="left" vertical="center" wrapText="1"/>
    </xf>
    <xf numFmtId="1" fontId="25" fillId="0" borderId="1" xfId="49" applyNumberFormat="1" applyFont="1" applyFill="1" applyBorder="1" applyAlignment="1">
      <alignment vertical="center" wrapText="1"/>
    </xf>
    <xf numFmtId="0" fontId="27" fillId="4" borderId="0" xfId="49" applyFont="1" applyFill="1" applyAlignment="1">
      <alignment vertical="center" wrapText="1"/>
    </xf>
    <xf numFmtId="0" fontId="28" fillId="4" borderId="0" xfId="49" applyFont="1" applyFill="1" applyAlignment="1">
      <alignment vertical="center" wrapText="1"/>
    </xf>
    <xf numFmtId="0" fontId="26" fillId="4" borderId="0" xfId="49" applyFont="1" applyFill="1" applyAlignment="1">
      <alignment vertical="center" wrapText="1"/>
    </xf>
    <xf numFmtId="0" fontId="29" fillId="5" borderId="0" xfId="49" applyFont="1" applyFill="1" applyAlignment="1">
      <alignment vertical="center" wrapText="1"/>
    </xf>
    <xf numFmtId="0" fontId="30" fillId="4" borderId="0" xfId="49" applyFont="1" applyFill="1" applyAlignment="1">
      <alignment vertical="center" wrapText="1"/>
    </xf>
    <xf numFmtId="10" fontId="30" fillId="4" borderId="0" xfId="49" applyNumberFormat="1" applyFont="1" applyFill="1" applyAlignment="1">
      <alignment vertical="center" wrapText="1"/>
    </xf>
    <xf numFmtId="0" fontId="31" fillId="4" borderId="0" xfId="49" applyFont="1" applyFill="1" applyAlignment="1">
      <alignment vertical="center" wrapText="1"/>
    </xf>
    <xf numFmtId="0" fontId="26" fillId="4" borderId="1" xfId="49" applyFont="1" applyFill="1" applyBorder="1" applyAlignment="1">
      <alignment horizontal="distributed" vertical="center" wrapText="1"/>
    </xf>
    <xf numFmtId="49" fontId="9" fillId="4" borderId="1" xfId="49" applyNumberFormat="1" applyFont="1" applyFill="1" applyBorder="1" applyAlignment="1">
      <alignment vertical="center" wrapText="1"/>
    </xf>
    <xf numFmtId="0" fontId="32" fillId="0" borderId="0" xfId="0" applyFont="1" applyFill="1" applyAlignment="1">
      <alignment vertical="center" wrapText="1"/>
    </xf>
    <xf numFmtId="177" fontId="9" fillId="2" borderId="1" xfId="50" applyNumberFormat="1" applyFont="1" applyFill="1" applyBorder="1" applyAlignment="1">
      <alignment vertical="center" wrapText="1" shrinkToFit="1"/>
    </xf>
    <xf numFmtId="182" fontId="9" fillId="2" borderId="1" xfId="49" applyNumberFormat="1" applyFont="1" applyFill="1" applyBorder="1" applyAlignment="1">
      <alignment vertical="center" wrapText="1" shrinkToFit="1"/>
    </xf>
    <xf numFmtId="0" fontId="9" fillId="4" borderId="1" xfId="49" applyFont="1" applyFill="1" applyBorder="1" applyAlignment="1">
      <alignment vertical="center" wrapText="1"/>
    </xf>
    <xf numFmtId="177" fontId="9" fillId="2" borderId="1" xfId="49" applyNumberFormat="1" applyFont="1" applyFill="1" applyBorder="1" applyAlignment="1">
      <alignment vertical="center" wrapText="1" shrinkToFit="1"/>
    </xf>
    <xf numFmtId="177" fontId="9" fillId="6" borderId="1" xfId="50" applyNumberFormat="1" applyFont="1" applyFill="1" applyBorder="1" applyAlignment="1">
      <alignment vertical="center" wrapText="1" shrinkToFit="1"/>
    </xf>
    <xf numFmtId="177" fontId="9" fillId="6" borderId="1" xfId="49" applyNumberFormat="1" applyFont="1" applyFill="1" applyBorder="1" applyAlignment="1">
      <alignment vertical="center" wrapText="1" shrinkToFit="1"/>
    </xf>
    <xf numFmtId="0" fontId="25" fillId="4" borderId="1" xfId="49" applyFont="1" applyFill="1" applyBorder="1" applyAlignment="1">
      <alignment vertical="center" wrapText="1"/>
    </xf>
    <xf numFmtId="177" fontId="9" fillId="4" borderId="1" xfId="50" applyNumberFormat="1" applyFont="1" applyFill="1" applyBorder="1" applyAlignment="1">
      <alignment vertical="center" wrapText="1" shrinkToFit="1"/>
    </xf>
    <xf numFmtId="177" fontId="9" fillId="4" borderId="1" xfId="49" applyNumberFormat="1" applyFont="1" applyFill="1" applyBorder="1" applyAlignment="1">
      <alignment vertical="center" wrapText="1" shrinkToFit="1"/>
    </xf>
    <xf numFmtId="182" fontId="9" fillId="4" borderId="1" xfId="49" applyNumberFormat="1" applyFont="1" applyFill="1" applyBorder="1" applyAlignment="1">
      <alignment horizontal="right" vertical="center" wrapText="1"/>
    </xf>
    <xf numFmtId="177" fontId="9" fillId="7" borderId="1" xfId="50" applyNumberFormat="1" applyFont="1" applyFill="1" applyBorder="1" applyAlignment="1">
      <alignment vertical="center" wrapText="1" shrinkToFit="1"/>
    </xf>
    <xf numFmtId="177" fontId="9" fillId="7" borderId="1" xfId="49" applyNumberFormat="1" applyFont="1" applyFill="1" applyBorder="1" applyAlignment="1">
      <alignment vertical="center" wrapText="1" shrinkToFit="1"/>
    </xf>
    <xf numFmtId="0" fontId="25" fillId="4" borderId="1" xfId="51" applyFont="1" applyFill="1" applyBorder="1" applyAlignment="1">
      <alignment vertical="center" wrapText="1"/>
    </xf>
    <xf numFmtId="177" fontId="9" fillId="4" borderId="0" xfId="49" applyNumberFormat="1" applyFont="1" applyFill="1" applyAlignment="1">
      <alignment vertical="center" wrapText="1" shrinkToFit="1"/>
    </xf>
    <xf numFmtId="177" fontId="9" fillId="7" borderId="0" xfId="49" applyNumberFormat="1" applyFont="1" applyFill="1" applyAlignment="1">
      <alignment vertical="center" wrapText="1" shrinkToFit="1"/>
    </xf>
    <xf numFmtId="0" fontId="33" fillId="4" borderId="1" xfId="49" applyFont="1" applyFill="1" applyBorder="1" applyAlignment="1">
      <alignment horizontal="distributed" vertical="center" wrapText="1"/>
    </xf>
    <xf numFmtId="177" fontId="9" fillId="8" borderId="1" xfId="50" applyNumberFormat="1" applyFont="1" applyFill="1" applyBorder="1" applyAlignment="1">
      <alignment vertical="center" wrapText="1" shrinkToFit="1"/>
    </xf>
    <xf numFmtId="49" fontId="9" fillId="5" borderId="1" xfId="49" applyNumberFormat="1" applyFont="1" applyFill="1" applyBorder="1" applyAlignment="1">
      <alignment horizontal="left" vertical="center" wrapText="1"/>
    </xf>
    <xf numFmtId="0" fontId="9" fillId="5" borderId="1" xfId="49" applyFont="1" applyFill="1" applyBorder="1" applyAlignment="1">
      <alignment horizontal="left" vertical="center" wrapText="1"/>
    </xf>
    <xf numFmtId="177" fontId="9" fillId="0" borderId="1" xfId="49" applyNumberFormat="1" applyFont="1" applyFill="1" applyBorder="1" applyAlignment="1">
      <alignment vertical="center" wrapText="1" shrinkToFit="1"/>
    </xf>
    <xf numFmtId="0" fontId="26" fillId="0" borderId="0" xfId="49" applyFont="1" applyFill="1" applyAlignment="1">
      <alignment vertical="center" wrapText="1"/>
    </xf>
    <xf numFmtId="181" fontId="9" fillId="4" borderId="1" xfId="49" applyNumberFormat="1" applyFont="1" applyFill="1" applyBorder="1" applyAlignment="1">
      <alignment horizontal="right" vertical="center" wrapText="1"/>
    </xf>
    <xf numFmtId="177" fontId="34" fillId="9" borderId="1" xfId="0" applyNumberFormat="1" applyFont="1" applyFill="1" applyBorder="1" applyAlignment="1">
      <alignment vertical="center" wrapText="1" shrinkToFit="1"/>
    </xf>
    <xf numFmtId="0" fontId="24" fillId="4" borderId="0" xfId="49" applyFont="1" applyFill="1" applyAlignment="1" applyProtection="1">
      <alignment vertical="center" wrapText="1"/>
      <protection locked="0"/>
    </xf>
    <xf numFmtId="49" fontId="9" fillId="0" borderId="1" xfId="49" applyNumberFormat="1" applyFont="1" applyFill="1" applyBorder="1" applyAlignment="1">
      <alignment vertical="center" wrapText="1"/>
    </xf>
    <xf numFmtId="0" fontId="9" fillId="8" borderId="1" xfId="49" applyFont="1" applyFill="1" applyBorder="1" applyAlignment="1">
      <alignment horizontal="left" vertical="center" wrapText="1"/>
    </xf>
    <xf numFmtId="1" fontId="25" fillId="8" borderId="1" xfId="49" applyNumberFormat="1" applyFont="1" applyFill="1" applyBorder="1" applyAlignment="1">
      <alignment horizontal="left" vertical="center" wrapText="1"/>
    </xf>
    <xf numFmtId="1" fontId="25" fillId="5" borderId="1" xfId="49" applyNumberFormat="1" applyFont="1" applyFill="1" applyBorder="1" applyAlignment="1">
      <alignment horizontal="left" vertical="center" wrapText="1"/>
    </xf>
    <xf numFmtId="49" fontId="9" fillId="5" borderId="1" xfId="49" applyNumberFormat="1" applyFont="1" applyFill="1" applyBorder="1" applyAlignment="1">
      <alignment vertical="center" wrapText="1"/>
    </xf>
    <xf numFmtId="177" fontId="9" fillId="4" borderId="1" xfId="49" applyNumberFormat="1" applyFont="1" applyFill="1" applyBorder="1" applyAlignment="1" applyProtection="1">
      <alignment vertical="center" wrapText="1" shrinkToFit="1"/>
      <protection locked="0"/>
    </xf>
    <xf numFmtId="0" fontId="30" fillId="0" borderId="0" xfId="0" applyFont="1" applyFill="1" applyBorder="1" applyAlignment="1" applyProtection="1">
      <alignment horizontal="center" vertical="center"/>
      <protection locked="0"/>
    </xf>
    <xf numFmtId="0" fontId="30" fillId="0" borderId="0" xfId="0" applyFont="1" applyFill="1" applyBorder="1" applyAlignment="1" applyProtection="1">
      <alignment vertical="center"/>
      <protection locked="0"/>
    </xf>
    <xf numFmtId="0" fontId="35" fillId="0" borderId="0" xfId="0" applyNumberFormat="1" applyFont="1" applyFill="1" applyBorder="1" applyAlignment="1">
      <alignment horizontal="center" vertical="center" wrapText="1"/>
    </xf>
    <xf numFmtId="0" fontId="1" fillId="0" borderId="0" xfId="0" applyFont="1" applyFill="1" applyBorder="1" applyAlignment="1">
      <alignment horizontal="center"/>
    </xf>
    <xf numFmtId="0" fontId="22" fillId="0" borderId="5" xfId="0" applyFont="1" applyFill="1" applyBorder="1" applyAlignment="1">
      <alignment horizontal="center"/>
    </xf>
    <xf numFmtId="0" fontId="1" fillId="0" borderId="0" xfId="54" applyFont="1" applyFill="1" applyBorder="1" applyAlignment="1">
      <alignment horizontal="center"/>
    </xf>
    <xf numFmtId="0" fontId="1" fillId="0" borderId="0" xfId="54" applyFont="1" applyFill="1" applyBorder="1" applyAlignment="1"/>
    <xf numFmtId="0" fontId="36" fillId="0" borderId="0" xfId="0" applyFont="1" applyBorder="1" applyAlignment="1">
      <alignment vertical="center" wrapText="1"/>
    </xf>
    <xf numFmtId="0" fontId="25" fillId="4" borderId="3" xfId="49" applyFont="1" applyFill="1" applyBorder="1" applyAlignment="1">
      <alignment vertical="center"/>
    </xf>
    <xf numFmtId="177" fontId="9" fillId="0" borderId="1" xfId="0" applyNumberFormat="1" applyFont="1" applyFill="1" applyBorder="1" applyAlignment="1">
      <alignment horizontal="center" vertical="center" shrinkToFit="1"/>
    </xf>
    <xf numFmtId="0" fontId="0" fillId="0" borderId="0" xfId="0" applyFont="1" applyAlignment="1">
      <alignment horizontal="center" vertical="center"/>
    </xf>
    <xf numFmtId="0" fontId="37" fillId="4" borderId="0" xfId="49" applyFont="1" applyFill="1" applyAlignment="1">
      <alignment vertical="center"/>
    </xf>
    <xf numFmtId="0" fontId="38" fillId="4" borderId="0" xfId="49" applyFont="1" applyFill="1" applyAlignment="1">
      <alignment vertical="center"/>
    </xf>
    <xf numFmtId="0" fontId="24" fillId="4" borderId="0" xfId="49" applyFont="1" applyFill="1" applyAlignment="1">
      <alignment vertical="center"/>
    </xf>
    <xf numFmtId="0" fontId="24" fillId="4" borderId="0" xfId="49" applyFont="1" applyFill="1" applyAlignment="1">
      <alignment horizontal="left" vertical="center"/>
    </xf>
    <xf numFmtId="0" fontId="26" fillId="4" borderId="0" xfId="49" applyFont="1" applyFill="1" applyAlignment="1">
      <alignment horizontal="left" vertical="center"/>
    </xf>
    <xf numFmtId="0" fontId="9" fillId="4" borderId="0" xfId="49" applyFont="1" applyFill="1" applyAlignment="1">
      <alignment vertical="center"/>
    </xf>
    <xf numFmtId="0" fontId="37" fillId="4" borderId="0" xfId="49" applyFont="1" applyFill="1" applyAlignment="1">
      <alignment horizontal="right" vertical="center"/>
    </xf>
    <xf numFmtId="0" fontId="1" fillId="4" borderId="0" xfId="49" applyFont="1" applyFill="1" applyAlignment="1">
      <alignment vertical="center"/>
    </xf>
    <xf numFmtId="0" fontId="23" fillId="4" borderId="0" xfId="49" applyFont="1" applyFill="1" applyAlignment="1">
      <alignment horizontal="center" vertical="center"/>
    </xf>
    <xf numFmtId="0" fontId="37" fillId="4" borderId="0" xfId="49" applyFont="1" applyFill="1" applyAlignment="1">
      <alignment horizontal="left" vertical="center"/>
    </xf>
    <xf numFmtId="0" fontId="9" fillId="4" borderId="0" xfId="49" applyFont="1" applyFill="1" applyAlignment="1">
      <alignment horizontal="right" vertical="center"/>
    </xf>
    <xf numFmtId="0" fontId="26" fillId="4" borderId="12" xfId="49" applyFont="1" applyFill="1" applyBorder="1" applyAlignment="1">
      <alignment horizontal="center" vertical="center"/>
    </xf>
    <xf numFmtId="0" fontId="26" fillId="4" borderId="3" xfId="49" applyFont="1" applyFill="1" applyBorder="1" applyAlignment="1">
      <alignment horizontal="center" vertical="center"/>
    </xf>
    <xf numFmtId="0" fontId="26" fillId="4" borderId="13" xfId="49" applyFont="1" applyFill="1" applyBorder="1" applyAlignment="1">
      <alignment horizontal="center" vertical="center" wrapText="1"/>
    </xf>
    <xf numFmtId="0" fontId="9" fillId="4" borderId="13" xfId="49" applyFont="1" applyFill="1" applyBorder="1" applyAlignment="1">
      <alignment horizontal="center" vertical="center" wrapText="1"/>
    </xf>
    <xf numFmtId="0" fontId="9" fillId="4" borderId="12" xfId="49" applyFont="1" applyFill="1" applyBorder="1" applyAlignment="1">
      <alignment horizontal="center" vertical="center" wrapText="1"/>
    </xf>
    <xf numFmtId="0" fontId="9" fillId="4" borderId="14" xfId="49" applyFont="1" applyFill="1" applyBorder="1" applyAlignment="1">
      <alignment horizontal="center" vertical="center" wrapText="1"/>
    </xf>
    <xf numFmtId="0" fontId="9" fillId="4" borderId="3" xfId="49" applyFont="1" applyFill="1" applyBorder="1" applyAlignment="1">
      <alignment horizontal="center" vertical="center" wrapText="1"/>
    </xf>
    <xf numFmtId="0" fontId="26" fillId="4" borderId="1" xfId="49" applyFont="1" applyFill="1" applyBorder="1" applyAlignment="1">
      <alignment horizontal="center" vertical="center"/>
    </xf>
    <xf numFmtId="0" fontId="9" fillId="4" borderId="15" xfId="49" applyFont="1" applyFill="1" applyBorder="1" applyAlignment="1">
      <alignment horizontal="center" vertical="center" wrapText="1"/>
    </xf>
    <xf numFmtId="49" fontId="9" fillId="4" borderId="1" xfId="0" applyNumberFormat="1" applyFont="1" applyFill="1" applyBorder="1" applyAlignment="1">
      <alignment horizontal="left" vertical="center"/>
    </xf>
    <xf numFmtId="177" fontId="9" fillId="2" borderId="1" xfId="0" applyNumberFormat="1" applyFont="1" applyFill="1" applyBorder="1" applyAlignment="1">
      <alignment vertical="center" shrinkToFit="1"/>
    </xf>
    <xf numFmtId="182" fontId="9" fillId="2" borderId="1" xfId="49" applyNumberFormat="1" applyFont="1" applyFill="1" applyBorder="1" applyAlignment="1">
      <alignment vertical="center" shrinkToFit="1"/>
    </xf>
    <xf numFmtId="177" fontId="9" fillId="4" borderId="3" xfId="49" applyNumberFormat="1" applyFont="1" applyFill="1" applyBorder="1" applyAlignment="1">
      <alignment vertical="center" shrinkToFit="1"/>
    </xf>
    <xf numFmtId="0" fontId="9" fillId="4" borderId="3" xfId="49" applyFont="1" applyFill="1" applyBorder="1" applyAlignment="1">
      <alignment vertical="center"/>
    </xf>
    <xf numFmtId="0" fontId="9" fillId="4" borderId="1" xfId="49" applyFont="1" applyFill="1" applyBorder="1" applyAlignment="1">
      <alignment horizontal="left" vertical="center"/>
    </xf>
    <xf numFmtId="0" fontId="33" fillId="4" borderId="3" xfId="49" applyFont="1" applyFill="1" applyBorder="1" applyAlignment="1">
      <alignment horizontal="distributed" vertical="center"/>
    </xf>
    <xf numFmtId="183" fontId="24" fillId="4" borderId="16" xfId="49" applyNumberFormat="1" applyFont="1" applyFill="1" applyBorder="1" applyAlignment="1">
      <alignment vertical="center"/>
    </xf>
    <xf numFmtId="0" fontId="39" fillId="4" borderId="0" xfId="49" applyFont="1" applyFill="1" applyAlignment="1">
      <alignment vertical="center"/>
    </xf>
    <xf numFmtId="10" fontId="24" fillId="4" borderId="0" xfId="49" applyNumberFormat="1" applyFont="1" applyFill="1" applyAlignment="1">
      <alignment horizontal="right" vertical="center"/>
    </xf>
    <xf numFmtId="10" fontId="24" fillId="4" borderId="0" xfId="49" applyNumberFormat="1" applyFont="1" applyFill="1" applyAlignment="1">
      <alignment vertical="center"/>
    </xf>
    <xf numFmtId="0" fontId="26" fillId="4" borderId="0" xfId="49" applyFont="1" applyFill="1" applyAlignment="1">
      <alignment vertical="center"/>
    </xf>
    <xf numFmtId="0" fontId="30" fillId="4" borderId="0" xfId="49" applyFont="1" applyFill="1" applyAlignment="1">
      <alignment vertical="center"/>
    </xf>
    <xf numFmtId="0" fontId="40" fillId="4" borderId="0" xfId="49" applyFont="1" applyFill="1" applyAlignment="1">
      <alignment vertical="center"/>
    </xf>
    <xf numFmtId="0" fontId="26" fillId="4" borderId="1" xfId="49" applyFont="1" applyFill="1" applyBorder="1" applyAlignment="1">
      <alignment horizontal="distributed" vertical="center"/>
    </xf>
    <xf numFmtId="0" fontId="26" fillId="4" borderId="1" xfId="49" applyFont="1" applyFill="1" applyBorder="1" applyAlignment="1">
      <alignment horizontal="distributed" vertical="center" indent="6"/>
    </xf>
    <xf numFmtId="0" fontId="26" fillId="4" borderId="12" xfId="49" applyFont="1" applyFill="1" applyBorder="1" applyAlignment="1">
      <alignment horizontal="center" vertical="center" wrapText="1"/>
    </xf>
    <xf numFmtId="0" fontId="26" fillId="4" borderId="14" xfId="49" applyFont="1" applyFill="1" applyBorder="1" applyAlignment="1">
      <alignment horizontal="center" vertical="center" wrapText="1"/>
    </xf>
    <xf numFmtId="0" fontId="26" fillId="4" borderId="3" xfId="49" applyFont="1" applyFill="1" applyBorder="1" applyAlignment="1">
      <alignment horizontal="center" vertical="center" wrapText="1"/>
    </xf>
    <xf numFmtId="0" fontId="26" fillId="4" borderId="15" xfId="49" applyFont="1" applyFill="1" applyBorder="1" applyAlignment="1">
      <alignment horizontal="center" vertical="center" wrapText="1"/>
    </xf>
    <xf numFmtId="0" fontId="26" fillId="4" borderId="1" xfId="51" applyFont="1" applyFill="1" applyBorder="1" applyAlignment="1">
      <alignment horizontal="center" vertical="center" wrapText="1"/>
    </xf>
    <xf numFmtId="0" fontId="9" fillId="4" borderId="1" xfId="49" applyFont="1" applyFill="1" applyBorder="1" applyAlignment="1">
      <alignment vertical="center"/>
    </xf>
    <xf numFmtId="0" fontId="33" fillId="4" borderId="1" xfId="49" applyFont="1" applyFill="1" applyBorder="1" applyAlignment="1">
      <alignment horizontal="distributed" vertical="center" indent="4"/>
    </xf>
    <xf numFmtId="177" fontId="9" fillId="2" borderId="1" xfId="49" applyNumberFormat="1" applyFont="1" applyFill="1" applyBorder="1" applyAlignment="1">
      <alignment vertical="center" shrinkToFit="1"/>
    </xf>
    <xf numFmtId="184" fontId="9" fillId="2" borderId="1" xfId="49" applyNumberFormat="1" applyFont="1" applyFill="1" applyBorder="1" applyAlignment="1">
      <alignment vertical="center" shrinkToFit="1"/>
    </xf>
    <xf numFmtId="49" fontId="9" fillId="4" borderId="1" xfId="49" applyNumberFormat="1" applyFont="1" applyFill="1" applyBorder="1" applyAlignment="1">
      <alignment vertical="center"/>
    </xf>
    <xf numFmtId="0" fontId="25" fillId="4" borderId="1" xfId="49" applyFont="1" applyFill="1" applyBorder="1" applyAlignment="1">
      <alignment vertical="center"/>
    </xf>
    <xf numFmtId="177" fontId="9" fillId="2" borderId="1" xfId="50" applyNumberFormat="1" applyFont="1" applyFill="1" applyBorder="1" applyAlignment="1">
      <alignment vertical="center" shrinkToFit="1"/>
    </xf>
    <xf numFmtId="185" fontId="9" fillId="4" borderId="1" xfId="49" applyNumberFormat="1" applyFont="1" applyFill="1" applyBorder="1" applyAlignment="1">
      <alignment vertical="center"/>
    </xf>
    <xf numFmtId="177" fontId="9" fillId="6" borderId="1" xfId="50" applyNumberFormat="1" applyFont="1" applyFill="1" applyBorder="1" applyAlignment="1">
      <alignment vertical="center" shrinkToFit="1"/>
    </xf>
    <xf numFmtId="0" fontId="37" fillId="4" borderId="17" xfId="49" applyFont="1" applyFill="1" applyBorder="1" applyAlignment="1">
      <alignment horizontal="right" vertical="center"/>
    </xf>
    <xf numFmtId="181" fontId="9" fillId="2" borderId="1" xfId="49" applyNumberFormat="1" applyFont="1" applyFill="1" applyBorder="1" applyAlignment="1">
      <alignment vertical="center" shrinkToFit="1"/>
    </xf>
    <xf numFmtId="177" fontId="9" fillId="4" borderId="1" xfId="50" applyNumberFormat="1" applyFont="1" applyFill="1" applyBorder="1" applyAlignment="1">
      <alignment vertical="center" shrinkToFit="1"/>
    </xf>
    <xf numFmtId="177" fontId="9" fillId="4" borderId="1" xfId="49" applyNumberFormat="1" applyFont="1" applyFill="1" applyBorder="1" applyAlignment="1">
      <alignment vertical="center" shrinkToFit="1"/>
    </xf>
    <xf numFmtId="181" fontId="9" fillId="4" borderId="1" xfId="49" applyNumberFormat="1" applyFont="1" applyFill="1" applyBorder="1" applyAlignment="1">
      <alignment vertical="center" shrinkToFit="1"/>
    </xf>
    <xf numFmtId="0" fontId="25" fillId="0" borderId="1" xfId="49" applyFont="1" applyFill="1" applyBorder="1" applyAlignment="1">
      <alignment vertical="center"/>
    </xf>
    <xf numFmtId="177" fontId="25" fillId="4" borderId="1" xfId="49" applyNumberFormat="1" applyFont="1" applyFill="1" applyBorder="1" applyAlignment="1">
      <alignment vertical="center" shrinkToFit="1"/>
    </xf>
    <xf numFmtId="0" fontId="41" fillId="0" borderId="11" xfId="0" applyFont="1" applyBorder="1" applyAlignment="1">
      <alignment horizontal="center" vertical="center" wrapText="1"/>
    </xf>
    <xf numFmtId="0" fontId="42" fillId="0" borderId="11" xfId="0" applyFont="1" applyBorder="1" applyAlignment="1">
      <alignment vertical="center" wrapText="1"/>
    </xf>
    <xf numFmtId="179" fontId="42" fillId="0" borderId="11" xfId="0" applyNumberFormat="1" applyFont="1" applyBorder="1" applyAlignment="1">
      <alignment horizontal="right" vertical="center" wrapText="1"/>
    </xf>
    <xf numFmtId="9" fontId="42" fillId="0" borderId="11" xfId="0" applyNumberFormat="1" applyFont="1" applyBorder="1" applyAlignment="1">
      <alignment vertical="center" wrapText="1"/>
    </xf>
    <xf numFmtId="179" fontId="9" fillId="4" borderId="1" xfId="49" applyNumberFormat="1" applyFont="1" applyFill="1" applyBorder="1" applyAlignment="1" applyProtection="1">
      <alignment vertical="center" shrinkToFit="1"/>
      <protection locked="0"/>
    </xf>
    <xf numFmtId="179" fontId="34" fillId="4" borderId="1" xfId="49" applyNumberFormat="1" applyFont="1" applyFill="1" applyBorder="1" applyAlignment="1" applyProtection="1">
      <alignment vertical="center" shrinkToFit="1"/>
      <protection locked="0"/>
    </xf>
    <xf numFmtId="0" fontId="42" fillId="0" borderId="11" xfId="0" applyFont="1" applyBorder="1" applyAlignment="1">
      <alignment horizontal="center" vertical="center" wrapText="1"/>
    </xf>
    <xf numFmtId="0" fontId="1" fillId="4" borderId="0" xfId="0" applyFont="1" applyFill="1" applyAlignment="1" applyProtection="1">
      <alignment vertical="center"/>
      <protection locked="0"/>
    </xf>
    <xf numFmtId="0" fontId="43" fillId="4" borderId="0" xfId="0" applyFont="1" applyFill="1" applyAlignment="1" applyProtection="1">
      <alignment vertical="center"/>
      <protection locked="0"/>
    </xf>
    <xf numFmtId="0" fontId="44" fillId="0" borderId="0" xfId="0" applyFont="1" applyFill="1" applyBorder="1" applyAlignment="1" applyProtection="1">
      <alignment horizontal="center" vertical="center"/>
      <protection locked="0"/>
    </xf>
    <xf numFmtId="0" fontId="45" fillId="0" borderId="0" xfId="0" applyFont="1" applyFill="1" applyBorder="1" applyAlignment="1"/>
    <xf numFmtId="0" fontId="46" fillId="4" borderId="0" xfId="0" applyFont="1" applyFill="1" applyAlignment="1" applyProtection="1">
      <alignment vertical="center"/>
      <protection locked="0"/>
    </xf>
    <xf numFmtId="49" fontId="9" fillId="4" borderId="1" xfId="49" applyNumberFormat="1" applyFont="1" applyFill="1" applyBorder="1" applyAlignment="1" quotePrefix="1">
      <alignment vertical="center"/>
    </xf>
    <xf numFmtId="0" fontId="9" fillId="0" borderId="1" xfId="49" applyFont="1" applyFill="1" applyBorder="1" applyAlignment="1" quotePrefix="1">
      <alignment vertical="center" wrapText="1"/>
    </xf>
    <xf numFmtId="0" fontId="9" fillId="8" borderId="1" xfId="49" applyFont="1" applyFill="1" applyBorder="1" applyAlignment="1" quotePrefix="1">
      <alignment horizontal="left" vertical="center" wrapText="1"/>
    </xf>
    <xf numFmtId="0" fontId="9" fillId="5" borderId="1" xfId="49" applyFont="1" applyFill="1" applyBorder="1" applyAlignment="1" quotePrefix="1">
      <alignment vertical="center" wrapText="1"/>
    </xf>
    <xf numFmtId="49" fontId="9" fillId="0" borderId="1" xfId="49" applyNumberFormat="1" applyFont="1" applyFill="1" applyBorder="1" applyAlignment="1" quotePrefix="1">
      <alignment vertical="center" wrapText="1"/>
    </xf>
    <xf numFmtId="49" fontId="9" fillId="5" borderId="1" xfId="49" applyNumberFormat="1" applyFont="1" applyFill="1" applyBorder="1" applyAlignment="1" quotePrefix="1">
      <alignment vertical="center" wrapText="1"/>
    </xf>
    <xf numFmtId="0" fontId="9" fillId="0" borderId="1" xfId="49" applyFont="1" applyFill="1" applyBorder="1" applyAlignment="1" quotePrefix="1">
      <alignment horizontal="left" vertical="center" wrapText="1"/>
    </xf>
    <xf numFmtId="0" fontId="9" fillId="4" borderId="1" xfId="49" applyFont="1" applyFill="1" applyBorder="1" applyAlignment="1" quotePrefix="1">
      <alignment vertical="center" wrapText="1"/>
    </xf>
    <xf numFmtId="49" fontId="9" fillId="5" borderId="1" xfId="49" applyNumberFormat="1" applyFont="1" applyFill="1" applyBorder="1" applyAlignment="1" quotePrefix="1">
      <alignment horizontal="left" vertical="center" wrapText="1"/>
    </xf>
    <xf numFmtId="0" fontId="9" fillId="5" borderId="1" xfId="49" applyFont="1" applyFill="1" applyBorder="1" applyAlignment="1" quotePrefix="1">
      <alignment horizontal="left" vertical="center" wrapText="1"/>
    </xf>
    <xf numFmtId="49" fontId="9" fillId="4" borderId="1" xfId="49" applyNumberFormat="1" applyFont="1" applyFill="1" applyBorder="1" applyAlignment="1" quotePrefix="1">
      <alignment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11 7" xfId="50"/>
    <cellStyle name="常规 2 2" xfId="51"/>
    <cellStyle name="常规 5" xfId="52"/>
    <cellStyle name="常规_12-29日省政府常务会议材料附件" xfId="53"/>
    <cellStyle name="常规 4" xfId="54"/>
    <cellStyle name="常规 2 10" xfId="55"/>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7" Type="http://schemas.openxmlformats.org/officeDocument/2006/relationships/styles" Target="styles.xml"/><Relationship Id="rId26" Type="http://schemas.openxmlformats.org/officeDocument/2006/relationships/sharedStrings" Target="sharedStrings.xml"/><Relationship Id="rId25" Type="http://schemas.openxmlformats.org/officeDocument/2006/relationships/theme" Target="theme/theme1.xml"/><Relationship Id="rId24" Type="http://schemas.openxmlformats.org/officeDocument/2006/relationships/externalLink" Target="externalLinks/externalLink3.xml"/><Relationship Id="rId23" Type="http://schemas.openxmlformats.org/officeDocument/2006/relationships/externalLink" Target="externalLinks/externalLink2.xml"/><Relationship Id="rId22" Type="http://schemas.openxmlformats.org/officeDocument/2006/relationships/externalLink" Target="externalLinks/externalLink1.xml"/><Relationship Id="rId21" Type="http://schemas.openxmlformats.org/officeDocument/2006/relationships/customXml" Target="../customXml/item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2826;&#24247;&#21439;2024&#24180;&#22320;&#26041;&#36130;&#25919;&#39044;&#31639;&#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411627_&#22826;&#24247;&#21439;_2025&#24180;&#22320;&#26041;&#36130;&#25919;&#39044;&#31639;&#34920;&#65288;&#20154;&#22823;&#25209;&#22797;&#21475;&#24452;&#65289;_20250311%20154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39044;&#31639;&#20844;&#24320;\2025&#24180;\2025&#24180;&#39044;&#31639;&#34920;-&#19978;&#25253;&#21450;2024&#24180;&#20915;&#31639;&#25253;&#34920;\411627_&#22826;&#24247;&#21439;_2025&#24180;&#22320;&#26041;&#36130;&#25919;&#39044;&#31639;&#34920;&#65288;&#20154;&#22823;&#25209;&#22797;&#21475;&#24452;&#65289;_20250311%20154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修改说明"/>
      <sheetName val="表内公式说明"/>
      <sheetName val="填表步骤及汇总方法"/>
      <sheetName val="封面"/>
      <sheetName val="内置数据"/>
      <sheetName val="目录"/>
      <sheetName val="表一"/>
      <sheetName val="表二之一（类款级汇总）"/>
      <sheetName val="表二之二 （录入表）"/>
      <sheetName val="表三之一（汇总表）"/>
      <sheetName val="表三之二（需明确收支对象级次的录入表）"/>
      <sheetName val="表三之三（其它收支录入表）"/>
      <sheetName val="表四"/>
      <sheetName val="表五"/>
      <sheetName val="表六（1）"/>
      <sheetName val="表六（2）"/>
      <sheetName val="表七（1）"/>
      <sheetName val="表七（2）"/>
      <sheetName val="表八"/>
      <sheetName val="表九之一（汇总表）"/>
      <sheetName val="表九之二（需明确收支对象级次的录入表）"/>
      <sheetName val="表九之三（其它收支录入表）"/>
      <sheetName val="表十"/>
      <sheetName val="表十一（汇总表）"/>
      <sheetName val="表十二之一（需明确收入对象级次的录入表）"/>
      <sheetName val="表十二之二（其它收入录入表）"/>
      <sheetName val="表十三之一（需明确支出对象级次的录入表）"/>
      <sheetName val="表十三之二（其它支出录入表）"/>
      <sheetName val="表十四"/>
      <sheetName val="表三（省汇总使用）"/>
      <sheetName val="表九（省汇总使用）"/>
      <sheetName val="表十一（省汇总使用）"/>
      <sheetName val="数据汇集"/>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简介"/>
      <sheetName val="填表步骤及汇总方法"/>
      <sheetName val="封面"/>
      <sheetName val="内置数据"/>
      <sheetName val="目录"/>
      <sheetName val="表一（录入表）"/>
      <sheetName val="表二"/>
      <sheetName val="表二（录入表）"/>
      <sheetName val="表三"/>
      <sheetName val="表三（录入表）"/>
      <sheetName val="表四（录入表）"/>
      <sheetName val="表五（录入表）"/>
      <sheetName val="表六（1）"/>
      <sheetName val="表六（2）"/>
      <sheetName val="表七（1）"/>
      <sheetName val="表七（2）"/>
      <sheetName val="表八（录入表）"/>
      <sheetName val="表九"/>
      <sheetName val="表九（录入表）"/>
      <sheetName val="表十（录入表）"/>
      <sheetName val="表十一"/>
      <sheetName val="表十二（录入表）"/>
      <sheetName val="表十三（录入表）"/>
      <sheetName val="表十四"/>
      <sheetName val="数据汇集"/>
    </sheetNames>
    <sheetDataSet>
      <sheetData sheetId="0"/>
      <sheetData sheetId="1"/>
      <sheetData sheetId="2"/>
      <sheetData sheetId="3"/>
      <sheetData sheetId="4"/>
      <sheetData sheetId="5">
        <row r="33">
          <cell r="C33">
            <v>183800</v>
          </cell>
          <cell r="D33">
            <v>185223</v>
          </cell>
          <cell r="E33">
            <v>194500</v>
          </cell>
        </row>
      </sheetData>
      <sheetData sheetId="6">
        <row r="224">
          <cell r="C224">
            <v>546871</v>
          </cell>
          <cell r="D224">
            <v>635516</v>
          </cell>
          <cell r="E224">
            <v>565050</v>
          </cell>
        </row>
      </sheetData>
      <sheetData sheetId="7">
        <row r="7">
          <cell r="A7" t="str">
            <v>2079902</v>
          </cell>
        </row>
        <row r="7">
          <cell r="E7">
            <v>0</v>
          </cell>
        </row>
        <row r="8">
          <cell r="A8" t="str">
            <v>2130704</v>
          </cell>
        </row>
        <row r="8">
          <cell r="E8">
            <v>0</v>
          </cell>
        </row>
        <row r="9">
          <cell r="A9" t="str">
            <v>2210101</v>
          </cell>
        </row>
        <row r="9">
          <cell r="E9">
            <v>0</v>
          </cell>
        </row>
        <row r="10">
          <cell r="A10" t="str">
            <v>2210109</v>
          </cell>
        </row>
        <row r="10">
          <cell r="E10">
            <v>0</v>
          </cell>
        </row>
        <row r="11">
          <cell r="A11" t="str">
            <v>2013904</v>
          </cell>
        </row>
        <row r="12">
          <cell r="A12" t="str">
            <v>2080209</v>
          </cell>
        </row>
        <row r="13">
          <cell r="A13" t="str">
            <v>2130101</v>
          </cell>
        </row>
        <row r="13">
          <cell r="C13">
            <v>3635</v>
          </cell>
          <cell r="D13">
            <v>3570</v>
          </cell>
          <cell r="E13">
            <v>3672</v>
          </cell>
        </row>
        <row r="14">
          <cell r="A14" t="str">
            <v>2130102</v>
          </cell>
        </row>
        <row r="15">
          <cell r="A15" t="str">
            <v>2130103</v>
          </cell>
        </row>
        <row r="16">
          <cell r="A16" t="str">
            <v>2130104</v>
          </cell>
        </row>
        <row r="16">
          <cell r="C16">
            <v>857</v>
          </cell>
          <cell r="D16">
            <v>802</v>
          </cell>
          <cell r="E16">
            <v>2250</v>
          </cell>
        </row>
        <row r="17">
          <cell r="A17" t="str">
            <v>2210111</v>
          </cell>
        </row>
        <row r="18">
          <cell r="A18" t="str">
            <v>2010101</v>
          </cell>
        </row>
        <row r="18">
          <cell r="C18">
            <v>509</v>
          </cell>
          <cell r="D18">
            <v>649</v>
          </cell>
          <cell r="E18">
            <v>525</v>
          </cell>
        </row>
        <row r="19">
          <cell r="A19" t="str">
            <v>2010102</v>
          </cell>
        </row>
        <row r="19">
          <cell r="C19">
            <v>340</v>
          </cell>
          <cell r="D19">
            <v>287</v>
          </cell>
        </row>
        <row r="20">
          <cell r="A20" t="str">
            <v>2010103</v>
          </cell>
        </row>
        <row r="21">
          <cell r="A21" t="str">
            <v>2010104</v>
          </cell>
        </row>
        <row r="22">
          <cell r="A22" t="str">
            <v>2010105</v>
          </cell>
        </row>
        <row r="23">
          <cell r="A23" t="str">
            <v>2010106</v>
          </cell>
        </row>
        <row r="24">
          <cell r="A24" t="str">
            <v>2010107</v>
          </cell>
        </row>
        <row r="25">
          <cell r="A25" t="str">
            <v>2010108</v>
          </cell>
        </row>
        <row r="26">
          <cell r="A26" t="str">
            <v>2010109</v>
          </cell>
        </row>
        <row r="27">
          <cell r="A27" t="str">
            <v>2010150</v>
          </cell>
        </row>
        <row r="28">
          <cell r="A28" t="str">
            <v>2010199</v>
          </cell>
        </row>
        <row r="29">
          <cell r="A29" t="str">
            <v>2010201</v>
          </cell>
        </row>
        <row r="29">
          <cell r="C29">
            <v>271</v>
          </cell>
          <cell r="D29">
            <v>547</v>
          </cell>
          <cell r="E29">
            <v>502</v>
          </cell>
        </row>
        <row r="30">
          <cell r="A30" t="str">
            <v>2010202</v>
          </cell>
        </row>
        <row r="31">
          <cell r="A31" t="str">
            <v>2010203</v>
          </cell>
        </row>
        <row r="31">
          <cell r="D31">
            <v>19</v>
          </cell>
        </row>
        <row r="32">
          <cell r="A32" t="str">
            <v>2010204</v>
          </cell>
        </row>
        <row r="32">
          <cell r="D32">
            <v>19</v>
          </cell>
        </row>
        <row r="33">
          <cell r="A33" t="str">
            <v>2010205</v>
          </cell>
        </row>
        <row r="33">
          <cell r="C33">
            <v>20</v>
          </cell>
          <cell r="D33">
            <v>27</v>
          </cell>
        </row>
        <row r="34">
          <cell r="A34" t="str">
            <v>2010206</v>
          </cell>
        </row>
        <row r="35">
          <cell r="A35" t="str">
            <v>2010250</v>
          </cell>
        </row>
        <row r="36">
          <cell r="A36" t="str">
            <v>2010299</v>
          </cell>
        </row>
        <row r="36">
          <cell r="C36">
            <v>205</v>
          </cell>
          <cell r="D36">
            <v>126</v>
          </cell>
        </row>
        <row r="37">
          <cell r="A37" t="str">
            <v>2010301</v>
          </cell>
        </row>
        <row r="37">
          <cell r="C37">
            <v>35863</v>
          </cell>
          <cell r="D37">
            <v>42708</v>
          </cell>
          <cell r="E37">
            <v>50283</v>
          </cell>
        </row>
        <row r="38">
          <cell r="A38" t="str">
            <v>2010302</v>
          </cell>
        </row>
        <row r="38">
          <cell r="D38">
            <v>88</v>
          </cell>
        </row>
        <row r="39">
          <cell r="A39" t="str">
            <v>2010303</v>
          </cell>
        </row>
        <row r="40">
          <cell r="A40" t="str">
            <v>2010304</v>
          </cell>
        </row>
        <row r="41">
          <cell r="A41" t="str">
            <v>2010305</v>
          </cell>
        </row>
        <row r="42">
          <cell r="A42" t="str">
            <v>2010306</v>
          </cell>
        </row>
        <row r="43">
          <cell r="A43" t="str">
            <v>2010309</v>
          </cell>
        </row>
        <row r="44">
          <cell r="A44" t="str">
            <v>2010350</v>
          </cell>
        </row>
        <row r="44">
          <cell r="C44">
            <v>2817</v>
          </cell>
          <cell r="D44">
            <v>2616</v>
          </cell>
          <cell r="E44">
            <v>4095</v>
          </cell>
        </row>
        <row r="45">
          <cell r="A45" t="str">
            <v>2010399</v>
          </cell>
        </row>
        <row r="45">
          <cell r="D45">
            <v>89</v>
          </cell>
        </row>
        <row r="46">
          <cell r="A46" t="str">
            <v>2010401</v>
          </cell>
        </row>
        <row r="46">
          <cell r="C46">
            <v>620</v>
          </cell>
          <cell r="D46">
            <v>573</v>
          </cell>
          <cell r="E46">
            <v>719</v>
          </cell>
        </row>
        <row r="47">
          <cell r="A47" t="str">
            <v>2010402</v>
          </cell>
        </row>
        <row r="48">
          <cell r="A48" t="str">
            <v>2010403</v>
          </cell>
        </row>
        <row r="49">
          <cell r="A49" t="str">
            <v>2010404</v>
          </cell>
        </row>
        <row r="50">
          <cell r="A50" t="str">
            <v>2010405</v>
          </cell>
        </row>
        <row r="51">
          <cell r="A51" t="str">
            <v>2010406</v>
          </cell>
        </row>
        <row r="51">
          <cell r="D51">
            <v>111</v>
          </cell>
        </row>
        <row r="52">
          <cell r="A52" t="str">
            <v>2010407</v>
          </cell>
        </row>
        <row r="53">
          <cell r="A53" t="str">
            <v>2010408</v>
          </cell>
        </row>
        <row r="53">
          <cell r="D53">
            <v>7</v>
          </cell>
        </row>
        <row r="54">
          <cell r="A54" t="str">
            <v>2010450</v>
          </cell>
        </row>
        <row r="55">
          <cell r="A55" t="str">
            <v>2010499</v>
          </cell>
        </row>
        <row r="55">
          <cell r="D55">
            <v>22</v>
          </cell>
        </row>
        <row r="56">
          <cell r="A56" t="str">
            <v>2010501</v>
          </cell>
        </row>
        <row r="56">
          <cell r="C56">
            <v>787</v>
          </cell>
          <cell r="D56">
            <v>990</v>
          </cell>
          <cell r="E56">
            <v>634</v>
          </cell>
        </row>
        <row r="57">
          <cell r="A57" t="str">
            <v>2010502</v>
          </cell>
        </row>
        <row r="58">
          <cell r="A58" t="str">
            <v>2010503</v>
          </cell>
        </row>
        <row r="59">
          <cell r="A59" t="str">
            <v>2010504</v>
          </cell>
        </row>
        <row r="59">
          <cell r="D59">
            <v>12</v>
          </cell>
        </row>
        <row r="60">
          <cell r="A60" t="str">
            <v>2010505</v>
          </cell>
        </row>
        <row r="60">
          <cell r="D60">
            <v>40</v>
          </cell>
        </row>
        <row r="61">
          <cell r="A61" t="str">
            <v>2010506</v>
          </cell>
        </row>
        <row r="62">
          <cell r="A62" t="str">
            <v>2010507</v>
          </cell>
        </row>
        <row r="62">
          <cell r="D62">
            <v>147</v>
          </cell>
        </row>
        <row r="63">
          <cell r="A63" t="str">
            <v>2010508</v>
          </cell>
        </row>
        <row r="64">
          <cell r="A64" t="str">
            <v>2010550</v>
          </cell>
        </row>
        <row r="65">
          <cell r="A65" t="str">
            <v>2010599</v>
          </cell>
        </row>
        <row r="66">
          <cell r="A66" t="str">
            <v>2010601</v>
          </cell>
        </row>
        <row r="66">
          <cell r="C66">
            <v>2667</v>
          </cell>
          <cell r="D66">
            <v>2536</v>
          </cell>
          <cell r="E66">
            <v>2718</v>
          </cell>
        </row>
        <row r="67">
          <cell r="A67" t="str">
            <v>2010602</v>
          </cell>
        </row>
        <row r="68">
          <cell r="A68" t="str">
            <v>2010603</v>
          </cell>
        </row>
        <row r="69">
          <cell r="A69" t="str">
            <v>2010604</v>
          </cell>
        </row>
        <row r="70">
          <cell r="A70" t="str">
            <v>2010605</v>
          </cell>
        </row>
        <row r="71">
          <cell r="A71" t="str">
            <v>2010606</v>
          </cell>
        </row>
        <row r="72">
          <cell r="A72" t="str">
            <v>2010607</v>
          </cell>
        </row>
        <row r="73">
          <cell r="A73" t="str">
            <v>2010608</v>
          </cell>
        </row>
        <row r="74">
          <cell r="A74" t="str">
            <v>2010650</v>
          </cell>
        </row>
        <row r="74">
          <cell r="D74">
            <v>30</v>
          </cell>
        </row>
        <row r="75">
          <cell r="A75" t="str">
            <v>2010699</v>
          </cell>
        </row>
        <row r="76">
          <cell r="A76" t="str">
            <v>2010701</v>
          </cell>
        </row>
        <row r="77">
          <cell r="A77" t="str">
            <v>2010702</v>
          </cell>
        </row>
        <row r="78">
          <cell r="A78" t="str">
            <v>2010703</v>
          </cell>
        </row>
        <row r="79">
          <cell r="A79" t="str">
            <v>2010709</v>
          </cell>
        </row>
        <row r="80">
          <cell r="A80" t="str">
            <v>2010710</v>
          </cell>
        </row>
        <row r="81">
          <cell r="A81" t="str">
            <v>2010750</v>
          </cell>
        </row>
        <row r="82">
          <cell r="A82" t="str">
            <v>2010799</v>
          </cell>
        </row>
        <row r="83">
          <cell r="A83" t="str">
            <v>2010801</v>
          </cell>
        </row>
        <row r="83">
          <cell r="C83">
            <v>678</v>
          </cell>
          <cell r="D83">
            <v>647</v>
          </cell>
          <cell r="E83">
            <v>732</v>
          </cell>
        </row>
        <row r="84">
          <cell r="A84" t="str">
            <v>2010802</v>
          </cell>
        </row>
        <row r="85">
          <cell r="A85" t="str">
            <v>2010803</v>
          </cell>
        </row>
        <row r="86">
          <cell r="A86" t="str">
            <v>2010804</v>
          </cell>
        </row>
        <row r="86">
          <cell r="C86">
            <v>100</v>
          </cell>
          <cell r="D86">
            <v>202</v>
          </cell>
          <cell r="E86">
            <v>100</v>
          </cell>
        </row>
        <row r="87">
          <cell r="A87" t="str">
            <v>2010805</v>
          </cell>
        </row>
        <row r="88">
          <cell r="A88" t="str">
            <v>2010806</v>
          </cell>
        </row>
        <row r="89">
          <cell r="A89" t="str">
            <v>2010850</v>
          </cell>
        </row>
        <row r="90">
          <cell r="A90" t="str">
            <v>2010899</v>
          </cell>
        </row>
        <row r="91">
          <cell r="A91" t="str">
            <v>2010901</v>
          </cell>
        </row>
        <row r="92">
          <cell r="A92" t="str">
            <v>2010902</v>
          </cell>
        </row>
        <row r="93">
          <cell r="A93" t="str">
            <v>2010903</v>
          </cell>
        </row>
        <row r="94">
          <cell r="A94" t="str">
            <v>2010905</v>
          </cell>
        </row>
        <row r="95">
          <cell r="A95" t="str">
            <v>2010907</v>
          </cell>
        </row>
        <row r="96">
          <cell r="A96" t="str">
            <v>2010908</v>
          </cell>
        </row>
        <row r="97">
          <cell r="A97" t="str">
            <v>2010909</v>
          </cell>
        </row>
        <row r="98">
          <cell r="A98" t="str">
            <v>2010910</v>
          </cell>
        </row>
        <row r="99">
          <cell r="A99" t="str">
            <v>2010911</v>
          </cell>
        </row>
        <row r="100">
          <cell r="A100" t="str">
            <v>2010912</v>
          </cell>
        </row>
        <row r="101">
          <cell r="A101" t="str">
            <v>2010950</v>
          </cell>
        </row>
        <row r="102">
          <cell r="A102" t="str">
            <v>2010999</v>
          </cell>
        </row>
        <row r="103">
          <cell r="A103" t="str">
            <v>2011101</v>
          </cell>
        </row>
        <row r="103">
          <cell r="C103">
            <v>4825</v>
          </cell>
          <cell r="D103">
            <v>4697</v>
          </cell>
          <cell r="E103">
            <v>5242</v>
          </cell>
        </row>
        <row r="104">
          <cell r="A104" t="str">
            <v>2011102</v>
          </cell>
        </row>
        <row r="105">
          <cell r="A105" t="str">
            <v>2011103</v>
          </cell>
        </row>
        <row r="106">
          <cell r="A106" t="str">
            <v>2011104</v>
          </cell>
        </row>
        <row r="107">
          <cell r="A107" t="str">
            <v>2011105</v>
          </cell>
        </row>
        <row r="108">
          <cell r="A108" t="str">
            <v>2011106</v>
          </cell>
        </row>
        <row r="109">
          <cell r="A109" t="str">
            <v>2011150</v>
          </cell>
        </row>
        <row r="110">
          <cell r="A110" t="str">
            <v>2011199</v>
          </cell>
        </row>
        <row r="110">
          <cell r="D110">
            <v>36</v>
          </cell>
        </row>
        <row r="111">
          <cell r="A111" t="str">
            <v>2011301</v>
          </cell>
        </row>
        <row r="111">
          <cell r="C111">
            <v>713</v>
          </cell>
          <cell r="D111">
            <v>815</v>
          </cell>
          <cell r="E111">
            <v>710</v>
          </cell>
        </row>
        <row r="112">
          <cell r="A112" t="str">
            <v>2011302</v>
          </cell>
        </row>
        <row r="113">
          <cell r="A113" t="str">
            <v>2011303</v>
          </cell>
        </row>
        <row r="114">
          <cell r="A114" t="str">
            <v>2011304</v>
          </cell>
        </row>
        <row r="115">
          <cell r="A115" t="str">
            <v>2011305</v>
          </cell>
        </row>
        <row r="116">
          <cell r="A116" t="str">
            <v>2011306</v>
          </cell>
        </row>
        <row r="117">
          <cell r="A117" t="str">
            <v>2011307</v>
          </cell>
        </row>
        <row r="118">
          <cell r="A118" t="str">
            <v>2011308</v>
          </cell>
        </row>
        <row r="118">
          <cell r="D118">
            <v>10</v>
          </cell>
        </row>
        <row r="119">
          <cell r="A119" t="str">
            <v>2011350</v>
          </cell>
        </row>
        <row r="120">
          <cell r="A120" t="str">
            <v>2011399</v>
          </cell>
        </row>
        <row r="120">
          <cell r="D120">
            <v>17</v>
          </cell>
        </row>
        <row r="121">
          <cell r="A121" t="str">
            <v>2011401</v>
          </cell>
        </row>
        <row r="122">
          <cell r="A122" t="str">
            <v>2011402</v>
          </cell>
        </row>
        <row r="123">
          <cell r="A123" t="str">
            <v>2011403</v>
          </cell>
        </row>
        <row r="124">
          <cell r="A124" t="str">
            <v>2011404</v>
          </cell>
        </row>
        <row r="125">
          <cell r="A125" t="str">
            <v>2011405</v>
          </cell>
        </row>
        <row r="126">
          <cell r="A126" t="str">
            <v>2011408</v>
          </cell>
        </row>
        <row r="127">
          <cell r="A127" t="str">
            <v>2011409</v>
          </cell>
        </row>
        <row r="128">
          <cell r="A128" t="str">
            <v>2011410</v>
          </cell>
        </row>
        <row r="129">
          <cell r="A129" t="str">
            <v>2011411</v>
          </cell>
        </row>
        <row r="130">
          <cell r="A130" t="str">
            <v>2011450</v>
          </cell>
        </row>
        <row r="131">
          <cell r="A131" t="str">
            <v>2011499</v>
          </cell>
        </row>
        <row r="132">
          <cell r="A132" t="str">
            <v>2012301</v>
          </cell>
        </row>
        <row r="133">
          <cell r="A133" t="str">
            <v>2012302</v>
          </cell>
        </row>
        <row r="134">
          <cell r="A134" t="str">
            <v>2012303</v>
          </cell>
        </row>
        <row r="135">
          <cell r="A135" t="str">
            <v>2012304</v>
          </cell>
        </row>
        <row r="135">
          <cell r="D135">
            <v>14</v>
          </cell>
        </row>
        <row r="136">
          <cell r="A136" t="str">
            <v>2012350</v>
          </cell>
        </row>
        <row r="137">
          <cell r="A137" t="str">
            <v>2012399</v>
          </cell>
        </row>
        <row r="138">
          <cell r="A138" t="str">
            <v>2012501</v>
          </cell>
        </row>
        <row r="139">
          <cell r="A139" t="str">
            <v>2012502</v>
          </cell>
        </row>
        <row r="140">
          <cell r="A140" t="str">
            <v>2012503</v>
          </cell>
        </row>
        <row r="141">
          <cell r="A141" t="str">
            <v>2012504</v>
          </cell>
        </row>
        <row r="142">
          <cell r="A142" t="str">
            <v>2012505</v>
          </cell>
        </row>
        <row r="143">
          <cell r="A143" t="str">
            <v>2012550</v>
          </cell>
        </row>
        <row r="144">
          <cell r="A144" t="str">
            <v>2012599</v>
          </cell>
        </row>
        <row r="145">
          <cell r="A145" t="str">
            <v>2012601</v>
          </cell>
        </row>
        <row r="145">
          <cell r="C145">
            <v>64</v>
          </cell>
          <cell r="D145">
            <v>68</v>
          </cell>
          <cell r="E145">
            <v>78</v>
          </cell>
        </row>
        <row r="146">
          <cell r="A146" t="str">
            <v>2012602</v>
          </cell>
        </row>
        <row r="147">
          <cell r="A147" t="str">
            <v>2012603</v>
          </cell>
        </row>
        <row r="148">
          <cell r="A148" t="str">
            <v>2012604</v>
          </cell>
        </row>
        <row r="148">
          <cell r="D148">
            <v>122</v>
          </cell>
        </row>
        <row r="149">
          <cell r="A149" t="str">
            <v>2012699</v>
          </cell>
        </row>
        <row r="150">
          <cell r="A150" t="str">
            <v>2012801</v>
          </cell>
        </row>
        <row r="150">
          <cell r="C150">
            <v>56</v>
          </cell>
          <cell r="D150">
            <v>64</v>
          </cell>
          <cell r="E150">
            <v>56</v>
          </cell>
        </row>
        <row r="151">
          <cell r="A151" t="str">
            <v>2012802</v>
          </cell>
        </row>
        <row r="152">
          <cell r="A152" t="str">
            <v>2012803</v>
          </cell>
        </row>
        <row r="153">
          <cell r="A153" t="str">
            <v>2012804</v>
          </cell>
        </row>
        <row r="154">
          <cell r="A154" t="str">
            <v>2012850</v>
          </cell>
        </row>
        <row r="155">
          <cell r="A155" t="str">
            <v>2012899</v>
          </cell>
        </row>
        <row r="156">
          <cell r="A156" t="str">
            <v>2012901</v>
          </cell>
        </row>
        <row r="156">
          <cell r="C156">
            <v>737</v>
          </cell>
          <cell r="D156">
            <v>652</v>
          </cell>
          <cell r="E156">
            <v>762</v>
          </cell>
        </row>
        <row r="157">
          <cell r="A157" t="str">
            <v>2012902</v>
          </cell>
        </row>
        <row r="158">
          <cell r="A158" t="str">
            <v>2012903</v>
          </cell>
        </row>
        <row r="159">
          <cell r="A159" t="str">
            <v>2012906</v>
          </cell>
        </row>
        <row r="159">
          <cell r="C159">
            <v>1071</v>
          </cell>
          <cell r="D159">
            <v>62</v>
          </cell>
        </row>
        <row r="160">
          <cell r="A160" t="str">
            <v>2012950</v>
          </cell>
        </row>
        <row r="161">
          <cell r="A161" t="str">
            <v>2012999</v>
          </cell>
        </row>
        <row r="161">
          <cell r="D161">
            <v>30</v>
          </cell>
        </row>
        <row r="162">
          <cell r="A162" t="str">
            <v>2013101</v>
          </cell>
        </row>
        <row r="162">
          <cell r="C162">
            <v>1041</v>
          </cell>
          <cell r="D162">
            <v>1073</v>
          </cell>
          <cell r="E162">
            <v>979</v>
          </cell>
        </row>
        <row r="163">
          <cell r="A163" t="str">
            <v>2013102</v>
          </cell>
        </row>
        <row r="164">
          <cell r="A164" t="str">
            <v>2013103</v>
          </cell>
        </row>
        <row r="164">
          <cell r="D164">
            <v>58</v>
          </cell>
        </row>
        <row r="165">
          <cell r="A165" t="str">
            <v>2013105</v>
          </cell>
        </row>
        <row r="166">
          <cell r="A166" t="str">
            <v>2013150</v>
          </cell>
        </row>
        <row r="167">
          <cell r="A167" t="str">
            <v>2013199</v>
          </cell>
        </row>
        <row r="167">
          <cell r="D167">
            <v>50</v>
          </cell>
        </row>
        <row r="168">
          <cell r="A168" t="str">
            <v>2013201</v>
          </cell>
        </row>
        <row r="168">
          <cell r="C168">
            <v>1982</v>
          </cell>
          <cell r="D168">
            <v>1036</v>
          </cell>
          <cell r="E168">
            <v>1750</v>
          </cell>
        </row>
        <row r="169">
          <cell r="A169" t="str">
            <v>2013202</v>
          </cell>
        </row>
        <row r="170">
          <cell r="A170" t="str">
            <v>2013203</v>
          </cell>
        </row>
        <row r="171">
          <cell r="A171" t="str">
            <v>2013204</v>
          </cell>
        </row>
        <row r="172">
          <cell r="A172" t="str">
            <v>2013250</v>
          </cell>
        </row>
        <row r="173">
          <cell r="A173" t="str">
            <v>2013299</v>
          </cell>
        </row>
        <row r="173">
          <cell r="D173">
            <v>8</v>
          </cell>
        </row>
        <row r="174">
          <cell r="A174" t="str">
            <v>2013301</v>
          </cell>
        </row>
        <row r="174">
          <cell r="C174">
            <v>771</v>
          </cell>
          <cell r="D174">
            <v>743</v>
          </cell>
          <cell r="E174">
            <v>819</v>
          </cell>
        </row>
        <row r="175">
          <cell r="A175" t="str">
            <v>2013302</v>
          </cell>
        </row>
        <row r="176">
          <cell r="A176" t="str">
            <v>2013303</v>
          </cell>
        </row>
        <row r="177">
          <cell r="A177" t="str">
            <v>2013304</v>
          </cell>
        </row>
        <row r="178">
          <cell r="A178" t="str">
            <v>2013350</v>
          </cell>
        </row>
        <row r="179">
          <cell r="A179" t="str">
            <v>2013399</v>
          </cell>
        </row>
        <row r="180">
          <cell r="A180" t="str">
            <v>2013401</v>
          </cell>
        </row>
        <row r="180">
          <cell r="C180">
            <v>424</v>
          </cell>
          <cell r="D180">
            <v>473</v>
          </cell>
          <cell r="E180">
            <v>457</v>
          </cell>
        </row>
        <row r="181">
          <cell r="A181" t="str">
            <v>2013402</v>
          </cell>
        </row>
        <row r="182">
          <cell r="A182" t="str">
            <v>2013403</v>
          </cell>
        </row>
        <row r="183">
          <cell r="A183" t="str">
            <v>2013404</v>
          </cell>
        </row>
        <row r="184">
          <cell r="A184" t="str">
            <v>2013405</v>
          </cell>
        </row>
        <row r="184">
          <cell r="C184">
            <v>27</v>
          </cell>
          <cell r="D184">
            <v>33</v>
          </cell>
          <cell r="E184">
            <v>24</v>
          </cell>
        </row>
        <row r="185">
          <cell r="A185" t="str">
            <v>2013450</v>
          </cell>
        </row>
        <row r="186">
          <cell r="A186" t="str">
            <v>2013499</v>
          </cell>
        </row>
        <row r="186">
          <cell r="D186">
            <v>166</v>
          </cell>
        </row>
        <row r="187">
          <cell r="A187" t="str">
            <v>2013501</v>
          </cell>
        </row>
        <row r="188">
          <cell r="A188" t="str">
            <v>2013502</v>
          </cell>
        </row>
        <row r="189">
          <cell r="A189" t="str">
            <v>2013503</v>
          </cell>
        </row>
        <row r="190">
          <cell r="A190" t="str">
            <v>2013550</v>
          </cell>
        </row>
        <row r="191">
          <cell r="A191" t="str">
            <v>2013599</v>
          </cell>
        </row>
        <row r="192">
          <cell r="A192" t="str">
            <v>2013601</v>
          </cell>
        </row>
        <row r="192">
          <cell r="C192">
            <v>3724</v>
          </cell>
          <cell r="D192">
            <v>988</v>
          </cell>
          <cell r="E192">
            <v>1109</v>
          </cell>
        </row>
        <row r="193">
          <cell r="A193" t="str">
            <v>2013602</v>
          </cell>
        </row>
        <row r="194">
          <cell r="A194" t="str">
            <v>2013603</v>
          </cell>
        </row>
        <row r="195">
          <cell r="A195" t="str">
            <v>2013650</v>
          </cell>
        </row>
        <row r="196">
          <cell r="A196" t="str">
            <v>2013699</v>
          </cell>
        </row>
        <row r="197">
          <cell r="A197" t="str">
            <v>2013701</v>
          </cell>
        </row>
        <row r="197">
          <cell r="C197">
            <v>271</v>
          </cell>
          <cell r="D197">
            <v>256</v>
          </cell>
          <cell r="E197">
            <v>304</v>
          </cell>
        </row>
        <row r="198">
          <cell r="A198" t="str">
            <v>2013702</v>
          </cell>
        </row>
        <row r="198">
          <cell r="D198">
            <v>10</v>
          </cell>
        </row>
        <row r="199">
          <cell r="A199" t="str">
            <v>2013703</v>
          </cell>
        </row>
        <row r="200">
          <cell r="A200" t="str">
            <v>2013704</v>
          </cell>
        </row>
        <row r="201">
          <cell r="A201" t="str">
            <v>2013750</v>
          </cell>
        </row>
        <row r="202">
          <cell r="A202" t="str">
            <v>2013799</v>
          </cell>
        </row>
        <row r="203">
          <cell r="A203" t="str">
            <v>2013801</v>
          </cell>
        </row>
        <row r="203">
          <cell r="C203">
            <v>3446</v>
          </cell>
          <cell r="D203">
            <v>3559</v>
          </cell>
          <cell r="E203">
            <v>3928</v>
          </cell>
        </row>
        <row r="204">
          <cell r="A204" t="str">
            <v>2013802</v>
          </cell>
        </row>
        <row r="205">
          <cell r="A205" t="str">
            <v>2013803</v>
          </cell>
        </row>
        <row r="206">
          <cell r="A206" t="str">
            <v>2013804</v>
          </cell>
        </row>
        <row r="206">
          <cell r="D206">
            <v>30</v>
          </cell>
        </row>
        <row r="207">
          <cell r="A207" t="str">
            <v>2013805</v>
          </cell>
        </row>
        <row r="207">
          <cell r="D207">
            <v>21</v>
          </cell>
        </row>
        <row r="208">
          <cell r="A208" t="str">
            <v>2013808</v>
          </cell>
        </row>
        <row r="209">
          <cell r="A209" t="str">
            <v>2013810</v>
          </cell>
        </row>
        <row r="210">
          <cell r="A210" t="str">
            <v>2013812</v>
          </cell>
        </row>
        <row r="210">
          <cell r="D210">
            <v>2</v>
          </cell>
        </row>
        <row r="211">
          <cell r="A211" t="str">
            <v>2013813</v>
          </cell>
        </row>
        <row r="212">
          <cell r="A212" t="str">
            <v>2013814</v>
          </cell>
        </row>
        <row r="213">
          <cell r="A213" t="str">
            <v>2013815</v>
          </cell>
        </row>
        <row r="214">
          <cell r="A214" t="str">
            <v>2013816</v>
          </cell>
        </row>
        <row r="214">
          <cell r="D214">
            <v>91</v>
          </cell>
        </row>
        <row r="215">
          <cell r="A215" t="str">
            <v>2013850</v>
          </cell>
        </row>
        <row r="215">
          <cell r="C215">
            <v>75</v>
          </cell>
          <cell r="D215">
            <v>39</v>
          </cell>
          <cell r="E215">
            <v>53</v>
          </cell>
        </row>
        <row r="216">
          <cell r="A216" t="str">
            <v>2013899</v>
          </cell>
        </row>
        <row r="217">
          <cell r="A217" t="str">
            <v>2013901</v>
          </cell>
        </row>
        <row r="217">
          <cell r="E217">
            <v>205</v>
          </cell>
        </row>
        <row r="218">
          <cell r="A218" t="str">
            <v>2013902</v>
          </cell>
        </row>
        <row r="219">
          <cell r="A219" t="str">
            <v>2013903</v>
          </cell>
        </row>
        <row r="220">
          <cell r="A220" t="str">
            <v>2013950</v>
          </cell>
        </row>
        <row r="221">
          <cell r="A221" t="str">
            <v>2013999</v>
          </cell>
        </row>
        <row r="222">
          <cell r="A222" t="str">
            <v>2014001</v>
          </cell>
        </row>
        <row r="222">
          <cell r="C222">
            <v>116</v>
          </cell>
          <cell r="D222">
            <v>113</v>
          </cell>
          <cell r="E222">
            <v>144</v>
          </cell>
        </row>
        <row r="223">
          <cell r="A223" t="str">
            <v>2014002</v>
          </cell>
        </row>
        <row r="224">
          <cell r="A224" t="str">
            <v>2014003</v>
          </cell>
        </row>
        <row r="225">
          <cell r="A225" t="str">
            <v>2014004</v>
          </cell>
        </row>
        <row r="225">
          <cell r="C225">
            <v>548</v>
          </cell>
          <cell r="D225">
            <v>82</v>
          </cell>
        </row>
        <row r="226">
          <cell r="A226" t="str">
            <v>2014050</v>
          </cell>
        </row>
        <row r="227">
          <cell r="A227" t="str">
            <v>2014099</v>
          </cell>
        </row>
        <row r="227">
          <cell r="D227">
            <v>354</v>
          </cell>
          <cell r="E227">
            <v>548</v>
          </cell>
        </row>
        <row r="228">
          <cell r="A228" t="str">
            <v>2014101</v>
          </cell>
        </row>
        <row r="229">
          <cell r="A229" t="str">
            <v>2014102</v>
          </cell>
        </row>
        <row r="230">
          <cell r="A230" t="str">
            <v>2014103</v>
          </cell>
        </row>
        <row r="231">
          <cell r="A231" t="str">
            <v>2014150</v>
          </cell>
        </row>
        <row r="232">
          <cell r="A232" t="str">
            <v>2014199</v>
          </cell>
        </row>
        <row r="233">
          <cell r="A233" t="str">
            <v>2019901</v>
          </cell>
        </row>
        <row r="234">
          <cell r="A234" t="str">
            <v>2019999</v>
          </cell>
        </row>
        <row r="235">
          <cell r="A235" t="str">
            <v>2020101</v>
          </cell>
        </row>
        <row r="236">
          <cell r="A236" t="str">
            <v>2020102</v>
          </cell>
        </row>
        <row r="237">
          <cell r="A237" t="str">
            <v>2020103</v>
          </cell>
        </row>
        <row r="238">
          <cell r="A238" t="str">
            <v>2020104</v>
          </cell>
        </row>
        <row r="239">
          <cell r="A239" t="str">
            <v>2020150</v>
          </cell>
        </row>
        <row r="240">
          <cell r="A240" t="str">
            <v>2020199</v>
          </cell>
        </row>
        <row r="241">
          <cell r="A241" t="str">
            <v>2020201</v>
          </cell>
        </row>
        <row r="242">
          <cell r="A242" t="str">
            <v>2020202</v>
          </cell>
        </row>
        <row r="243">
          <cell r="A243" t="str">
            <v>2020304</v>
          </cell>
        </row>
        <row r="244">
          <cell r="A244" t="str">
            <v>2020306</v>
          </cell>
        </row>
        <row r="245">
          <cell r="A245" t="str">
            <v>2020401</v>
          </cell>
        </row>
        <row r="246">
          <cell r="A246" t="str">
            <v>2020402</v>
          </cell>
        </row>
        <row r="247">
          <cell r="A247" t="str">
            <v>2020403</v>
          </cell>
        </row>
        <row r="248">
          <cell r="A248" t="str">
            <v>2020404</v>
          </cell>
        </row>
        <row r="249">
          <cell r="A249" t="str">
            <v>2020499</v>
          </cell>
        </row>
        <row r="250">
          <cell r="A250" t="str">
            <v>2020503</v>
          </cell>
        </row>
        <row r="251">
          <cell r="A251" t="str">
            <v>2020504</v>
          </cell>
        </row>
        <row r="252">
          <cell r="A252" t="str">
            <v>2020505</v>
          </cell>
        </row>
        <row r="253">
          <cell r="A253" t="str">
            <v>2020599</v>
          </cell>
        </row>
        <row r="254">
          <cell r="A254" t="str">
            <v>2020601</v>
          </cell>
        </row>
        <row r="255">
          <cell r="A255" t="str">
            <v>2020701</v>
          </cell>
        </row>
        <row r="256">
          <cell r="A256" t="str">
            <v>2020702</v>
          </cell>
        </row>
        <row r="257">
          <cell r="A257" t="str">
            <v>2020703</v>
          </cell>
        </row>
        <row r="258">
          <cell r="A258" t="str">
            <v>2020799</v>
          </cell>
        </row>
        <row r="259">
          <cell r="A259" t="str">
            <v>2020801</v>
          </cell>
        </row>
        <row r="260">
          <cell r="A260" t="str">
            <v>2020802</v>
          </cell>
        </row>
        <row r="261">
          <cell r="A261" t="str">
            <v>2020803</v>
          </cell>
        </row>
        <row r="262">
          <cell r="A262" t="str">
            <v>2020850</v>
          </cell>
        </row>
        <row r="263">
          <cell r="A263" t="str">
            <v>2020899</v>
          </cell>
        </row>
        <row r="264">
          <cell r="A264" t="str">
            <v>2029999</v>
          </cell>
        </row>
        <row r="265">
          <cell r="A265" t="str">
            <v>2030101</v>
          </cell>
        </row>
        <row r="266">
          <cell r="A266" t="str">
            <v>2030102</v>
          </cell>
        </row>
        <row r="267">
          <cell r="A267" t="str">
            <v>2030199</v>
          </cell>
        </row>
        <row r="268">
          <cell r="A268" t="str">
            <v>2030401</v>
          </cell>
        </row>
        <row r="269">
          <cell r="A269" t="str">
            <v>2030501</v>
          </cell>
        </row>
        <row r="270">
          <cell r="A270" t="str">
            <v>2030601</v>
          </cell>
        </row>
        <row r="271">
          <cell r="A271" t="str">
            <v>2030602</v>
          </cell>
        </row>
        <row r="272">
          <cell r="A272" t="str">
            <v>2030603</v>
          </cell>
        </row>
        <row r="273">
          <cell r="A273" t="str">
            <v>2030604</v>
          </cell>
        </row>
        <row r="274">
          <cell r="A274" t="str">
            <v>2030607</v>
          </cell>
        </row>
        <row r="274">
          <cell r="C274">
            <v>136</v>
          </cell>
        </row>
        <row r="274">
          <cell r="E274">
            <v>60</v>
          </cell>
        </row>
        <row r="275">
          <cell r="A275" t="str">
            <v>2030608</v>
          </cell>
        </row>
        <row r="276">
          <cell r="A276" t="str">
            <v>2030699</v>
          </cell>
        </row>
        <row r="277">
          <cell r="A277" t="str">
            <v>2039999</v>
          </cell>
        </row>
        <row r="277">
          <cell r="E277">
            <v>77</v>
          </cell>
        </row>
        <row r="278">
          <cell r="A278" t="str">
            <v>2040101</v>
          </cell>
        </row>
        <row r="278">
          <cell r="D278">
            <v>4</v>
          </cell>
        </row>
        <row r="279">
          <cell r="A279" t="str">
            <v>2040199</v>
          </cell>
        </row>
        <row r="280">
          <cell r="A280" t="str">
            <v>2040201</v>
          </cell>
        </row>
        <row r="280">
          <cell r="C280">
            <v>13413</v>
          </cell>
          <cell r="D280">
            <v>12518</v>
          </cell>
          <cell r="E280">
            <v>14963</v>
          </cell>
        </row>
        <row r="281">
          <cell r="A281" t="str">
            <v>2040202</v>
          </cell>
        </row>
        <row r="281">
          <cell r="D281">
            <v>329</v>
          </cell>
        </row>
        <row r="282">
          <cell r="A282" t="str">
            <v>2040203</v>
          </cell>
        </row>
        <row r="283">
          <cell r="A283" t="str">
            <v>2040219</v>
          </cell>
        </row>
        <row r="284">
          <cell r="A284" t="str">
            <v>2040220</v>
          </cell>
        </row>
        <row r="284">
          <cell r="D284">
            <v>104</v>
          </cell>
        </row>
        <row r="285">
          <cell r="A285" t="str">
            <v>2040221</v>
          </cell>
        </row>
        <row r="285">
          <cell r="D285">
            <v>866</v>
          </cell>
        </row>
        <row r="286">
          <cell r="A286" t="str">
            <v>2040222</v>
          </cell>
        </row>
        <row r="287">
          <cell r="A287" t="str">
            <v>2040223</v>
          </cell>
        </row>
        <row r="288">
          <cell r="A288" t="str">
            <v>2040250</v>
          </cell>
        </row>
        <row r="289">
          <cell r="A289" t="str">
            <v>2040299</v>
          </cell>
        </row>
        <row r="289">
          <cell r="D289">
            <v>973</v>
          </cell>
        </row>
        <row r="290">
          <cell r="A290" t="str">
            <v>2040301</v>
          </cell>
        </row>
        <row r="290">
          <cell r="D290">
            <v>1</v>
          </cell>
        </row>
        <row r="291">
          <cell r="A291" t="str">
            <v>2040302</v>
          </cell>
        </row>
        <row r="292">
          <cell r="A292" t="str">
            <v>2040303</v>
          </cell>
        </row>
        <row r="293">
          <cell r="A293" t="str">
            <v>2040304</v>
          </cell>
        </row>
        <row r="294">
          <cell r="A294" t="str">
            <v>2040350</v>
          </cell>
        </row>
        <row r="295">
          <cell r="A295" t="str">
            <v>2040399</v>
          </cell>
        </row>
        <row r="296">
          <cell r="A296" t="str">
            <v>2040401</v>
          </cell>
        </row>
        <row r="296">
          <cell r="C296">
            <v>77</v>
          </cell>
          <cell r="D296">
            <v>42</v>
          </cell>
          <cell r="E296">
            <v>77</v>
          </cell>
        </row>
        <row r="297">
          <cell r="A297" t="str">
            <v>2040402</v>
          </cell>
        </row>
        <row r="298">
          <cell r="A298" t="str">
            <v>2040403</v>
          </cell>
        </row>
        <row r="299">
          <cell r="A299" t="str">
            <v>2040409</v>
          </cell>
        </row>
        <row r="300">
          <cell r="A300" t="str">
            <v>2040410</v>
          </cell>
        </row>
        <row r="301">
          <cell r="A301" t="str">
            <v>2040450</v>
          </cell>
        </row>
        <row r="302">
          <cell r="A302" t="str">
            <v>2040499</v>
          </cell>
        </row>
        <row r="303">
          <cell r="A303" t="str">
            <v>2040501</v>
          </cell>
        </row>
        <row r="303">
          <cell r="C303">
            <v>398</v>
          </cell>
          <cell r="D303">
            <v>534</v>
          </cell>
          <cell r="E303">
            <v>398</v>
          </cell>
        </row>
        <row r="304">
          <cell r="A304" t="str">
            <v>2040502</v>
          </cell>
        </row>
        <row r="304">
          <cell r="D304">
            <v>30</v>
          </cell>
        </row>
        <row r="305">
          <cell r="A305" t="str">
            <v>2040503</v>
          </cell>
        </row>
        <row r="306">
          <cell r="A306" t="str">
            <v>2040504</v>
          </cell>
        </row>
        <row r="307">
          <cell r="A307" t="str">
            <v>2040505</v>
          </cell>
        </row>
        <row r="308">
          <cell r="A308" t="str">
            <v>2040506</v>
          </cell>
        </row>
        <row r="309">
          <cell r="A309" t="str">
            <v>2040550</v>
          </cell>
        </row>
        <row r="310">
          <cell r="A310" t="str">
            <v>2040599</v>
          </cell>
        </row>
        <row r="310">
          <cell r="D310">
            <v>2</v>
          </cell>
        </row>
        <row r="311">
          <cell r="A311" t="str">
            <v>2040601</v>
          </cell>
        </row>
        <row r="311">
          <cell r="C311">
            <v>1549</v>
          </cell>
          <cell r="D311">
            <v>1148</v>
          </cell>
          <cell r="E311">
            <v>1657</v>
          </cell>
        </row>
        <row r="312">
          <cell r="A312" t="str">
            <v>2040602</v>
          </cell>
        </row>
        <row r="312">
          <cell r="D312">
            <v>57</v>
          </cell>
        </row>
        <row r="313">
          <cell r="A313" t="str">
            <v>2040603</v>
          </cell>
        </row>
        <row r="314">
          <cell r="A314" t="str">
            <v>2040604</v>
          </cell>
        </row>
        <row r="314">
          <cell r="D314">
            <v>9</v>
          </cell>
        </row>
        <row r="315">
          <cell r="A315" t="str">
            <v>2040605</v>
          </cell>
        </row>
        <row r="316">
          <cell r="A316" t="str">
            <v>2040606</v>
          </cell>
        </row>
        <row r="317">
          <cell r="A317" t="str">
            <v>2040607</v>
          </cell>
        </row>
        <row r="317">
          <cell r="D317">
            <v>70</v>
          </cell>
        </row>
        <row r="318">
          <cell r="A318" t="str">
            <v>2040608</v>
          </cell>
        </row>
        <row r="319">
          <cell r="A319" t="str">
            <v>2040610</v>
          </cell>
        </row>
        <row r="320">
          <cell r="A320" t="str">
            <v>2040612</v>
          </cell>
        </row>
        <row r="321">
          <cell r="A321" t="str">
            <v>2040613</v>
          </cell>
        </row>
        <row r="322">
          <cell r="A322" t="str">
            <v>2040650</v>
          </cell>
        </row>
        <row r="323">
          <cell r="A323" t="str">
            <v>2040699</v>
          </cell>
        </row>
        <row r="323">
          <cell r="D323">
            <v>92</v>
          </cell>
        </row>
        <row r="324">
          <cell r="A324" t="str">
            <v>2040701</v>
          </cell>
        </row>
        <row r="325">
          <cell r="A325" t="str">
            <v>2040702</v>
          </cell>
        </row>
        <row r="326">
          <cell r="A326" t="str">
            <v>2040703</v>
          </cell>
        </row>
        <row r="327">
          <cell r="A327" t="str">
            <v>2040704</v>
          </cell>
        </row>
        <row r="328">
          <cell r="A328" t="str">
            <v>2040705</v>
          </cell>
        </row>
        <row r="329">
          <cell r="A329" t="str">
            <v>2040706</v>
          </cell>
        </row>
        <row r="330">
          <cell r="A330" t="str">
            <v>2040707</v>
          </cell>
        </row>
        <row r="331">
          <cell r="A331" t="str">
            <v>2040750</v>
          </cell>
        </row>
        <row r="332">
          <cell r="A332" t="str">
            <v>2040799</v>
          </cell>
        </row>
        <row r="333">
          <cell r="A333" t="str">
            <v>2040801</v>
          </cell>
        </row>
        <row r="334">
          <cell r="A334" t="str">
            <v>2040802</v>
          </cell>
        </row>
        <row r="335">
          <cell r="A335" t="str">
            <v>2040803</v>
          </cell>
        </row>
        <row r="336">
          <cell r="A336" t="str">
            <v>2040804</v>
          </cell>
        </row>
        <row r="337">
          <cell r="A337" t="str">
            <v>2040805</v>
          </cell>
        </row>
        <row r="338">
          <cell r="A338" t="str">
            <v>2040806</v>
          </cell>
        </row>
        <row r="339">
          <cell r="A339" t="str">
            <v>2040807</v>
          </cell>
        </row>
        <row r="340">
          <cell r="A340" t="str">
            <v>2040850</v>
          </cell>
        </row>
        <row r="341">
          <cell r="A341" t="str">
            <v>2040899</v>
          </cell>
        </row>
        <row r="342">
          <cell r="A342" t="str">
            <v>2040901</v>
          </cell>
        </row>
        <row r="343">
          <cell r="A343" t="str">
            <v>2040902</v>
          </cell>
        </row>
        <row r="344">
          <cell r="A344" t="str">
            <v>2040903</v>
          </cell>
        </row>
        <row r="345">
          <cell r="A345" t="str">
            <v>2040904</v>
          </cell>
        </row>
        <row r="346">
          <cell r="A346" t="str">
            <v>2040905</v>
          </cell>
        </row>
        <row r="347">
          <cell r="A347" t="str">
            <v>2040950</v>
          </cell>
        </row>
        <row r="348">
          <cell r="A348" t="str">
            <v>2040999</v>
          </cell>
        </row>
        <row r="349">
          <cell r="A349" t="str">
            <v>2041001</v>
          </cell>
        </row>
        <row r="350">
          <cell r="A350" t="str">
            <v>2041002</v>
          </cell>
        </row>
        <row r="351">
          <cell r="A351" t="str">
            <v>2041006</v>
          </cell>
        </row>
        <row r="352">
          <cell r="A352" t="str">
            <v>2041007</v>
          </cell>
        </row>
        <row r="353">
          <cell r="A353" t="str">
            <v>2041099</v>
          </cell>
        </row>
        <row r="354">
          <cell r="A354" t="str">
            <v>2049902</v>
          </cell>
        </row>
        <row r="354">
          <cell r="D354">
            <v>30</v>
          </cell>
        </row>
        <row r="355">
          <cell r="A355" t="str">
            <v>2049999</v>
          </cell>
        </row>
        <row r="355">
          <cell r="D355">
            <v>88</v>
          </cell>
        </row>
        <row r="356">
          <cell r="A356" t="str">
            <v>2050101</v>
          </cell>
        </row>
        <row r="356">
          <cell r="C356">
            <v>16576</v>
          </cell>
          <cell r="D356">
            <v>11092</v>
          </cell>
          <cell r="E356">
            <v>12347</v>
          </cell>
        </row>
        <row r="357">
          <cell r="A357" t="str">
            <v>2050102</v>
          </cell>
        </row>
        <row r="358">
          <cell r="A358" t="str">
            <v>2050103</v>
          </cell>
        </row>
        <row r="359">
          <cell r="A359" t="str">
            <v>2050199</v>
          </cell>
        </row>
        <row r="360">
          <cell r="A360" t="str">
            <v>2050201</v>
          </cell>
        </row>
        <row r="360">
          <cell r="C360">
            <v>3716</v>
          </cell>
          <cell r="D360">
            <v>1152</v>
          </cell>
          <cell r="E360">
            <v>1310</v>
          </cell>
        </row>
        <row r="361">
          <cell r="A361" t="str">
            <v>2050202</v>
          </cell>
        </row>
        <row r="361">
          <cell r="C361">
            <v>62677</v>
          </cell>
          <cell r="D361">
            <v>50503</v>
          </cell>
          <cell r="E361">
            <v>77212</v>
          </cell>
        </row>
        <row r="362">
          <cell r="A362" t="str">
            <v>2050203</v>
          </cell>
        </row>
        <row r="362">
          <cell r="C362">
            <v>47587</v>
          </cell>
          <cell r="D362">
            <v>46972</v>
          </cell>
          <cell r="E362">
            <v>40039</v>
          </cell>
        </row>
        <row r="363">
          <cell r="A363" t="str">
            <v>2050204</v>
          </cell>
        </row>
        <row r="363">
          <cell r="C363">
            <v>15388</v>
          </cell>
          <cell r="D363">
            <v>13289</v>
          </cell>
          <cell r="E363">
            <v>14272</v>
          </cell>
        </row>
        <row r="364">
          <cell r="A364" t="str">
            <v>2050205</v>
          </cell>
        </row>
        <row r="364">
          <cell r="C364">
            <v>40</v>
          </cell>
          <cell r="D364">
            <v>92</v>
          </cell>
          <cell r="E364">
            <v>116</v>
          </cell>
        </row>
        <row r="365">
          <cell r="A365" t="str">
            <v>2050299</v>
          </cell>
        </row>
        <row r="365">
          <cell r="C365">
            <v>11873</v>
          </cell>
          <cell r="D365">
            <v>17518</v>
          </cell>
          <cell r="E365">
            <v>646</v>
          </cell>
        </row>
        <row r="366">
          <cell r="A366" t="str">
            <v>2050301</v>
          </cell>
        </row>
        <row r="367">
          <cell r="A367" t="str">
            <v>2050302</v>
          </cell>
        </row>
        <row r="367">
          <cell r="C367">
            <v>1939</v>
          </cell>
          <cell r="D367">
            <v>1698</v>
          </cell>
          <cell r="E367">
            <v>1907</v>
          </cell>
        </row>
        <row r="368">
          <cell r="A368" t="str">
            <v>2050303</v>
          </cell>
        </row>
        <row r="369">
          <cell r="A369" t="str">
            <v>2050305</v>
          </cell>
        </row>
        <row r="370">
          <cell r="A370" t="str">
            <v>2050399</v>
          </cell>
        </row>
        <row r="371">
          <cell r="A371" t="str">
            <v>2050401</v>
          </cell>
        </row>
        <row r="372">
          <cell r="A372" t="str">
            <v>2050402</v>
          </cell>
        </row>
        <row r="373">
          <cell r="A373" t="str">
            <v>2050403</v>
          </cell>
        </row>
        <row r="374">
          <cell r="A374" t="str">
            <v>2050404</v>
          </cell>
        </row>
        <row r="375">
          <cell r="A375" t="str">
            <v>2050499</v>
          </cell>
        </row>
        <row r="376">
          <cell r="A376" t="str">
            <v>2050501</v>
          </cell>
        </row>
        <row r="377">
          <cell r="A377" t="str">
            <v>2050502</v>
          </cell>
        </row>
        <row r="378">
          <cell r="A378" t="str">
            <v>2050599</v>
          </cell>
        </row>
        <row r="379">
          <cell r="A379" t="str">
            <v>2050601</v>
          </cell>
        </row>
        <row r="380">
          <cell r="A380" t="str">
            <v>2050602</v>
          </cell>
        </row>
        <row r="381">
          <cell r="A381" t="str">
            <v>2050699</v>
          </cell>
        </row>
        <row r="382">
          <cell r="A382" t="str">
            <v>2050701</v>
          </cell>
        </row>
        <row r="382">
          <cell r="C382">
            <v>355</v>
          </cell>
          <cell r="D382">
            <v>389</v>
          </cell>
          <cell r="E382">
            <v>801</v>
          </cell>
        </row>
        <row r="383">
          <cell r="A383" t="str">
            <v>2050702</v>
          </cell>
        </row>
        <row r="384">
          <cell r="A384" t="str">
            <v>2050799</v>
          </cell>
        </row>
        <row r="385">
          <cell r="A385" t="str">
            <v>2050801</v>
          </cell>
        </row>
        <row r="385">
          <cell r="C385">
            <v>611</v>
          </cell>
          <cell r="D385">
            <v>571</v>
          </cell>
          <cell r="E385">
            <v>581</v>
          </cell>
        </row>
        <row r="386">
          <cell r="A386" t="str">
            <v>2050802</v>
          </cell>
        </row>
        <row r="386">
          <cell r="C386">
            <v>307</v>
          </cell>
          <cell r="D386">
            <v>260</v>
          </cell>
          <cell r="E386">
            <v>338</v>
          </cell>
        </row>
        <row r="387">
          <cell r="A387" t="str">
            <v>2050803</v>
          </cell>
        </row>
        <row r="388">
          <cell r="A388" t="str">
            <v>2050804</v>
          </cell>
        </row>
        <row r="389">
          <cell r="A389" t="str">
            <v>2050899</v>
          </cell>
        </row>
        <row r="390">
          <cell r="A390" t="str">
            <v>2050901</v>
          </cell>
        </row>
        <row r="391">
          <cell r="A391" t="str">
            <v>2050902</v>
          </cell>
        </row>
        <row r="391">
          <cell r="D391">
            <v>1300</v>
          </cell>
          <cell r="E391">
            <v>3000</v>
          </cell>
        </row>
        <row r="392">
          <cell r="A392" t="str">
            <v>2050903</v>
          </cell>
        </row>
        <row r="393">
          <cell r="A393" t="str">
            <v>2050904</v>
          </cell>
        </row>
        <row r="394">
          <cell r="A394" t="str">
            <v>2050905</v>
          </cell>
        </row>
        <row r="395">
          <cell r="A395" t="str">
            <v>2050999</v>
          </cell>
        </row>
        <row r="395">
          <cell r="C395">
            <v>3000</v>
          </cell>
        </row>
        <row r="396">
          <cell r="A396" t="str">
            <v>2059999</v>
          </cell>
        </row>
        <row r="396">
          <cell r="D396">
            <v>2570</v>
          </cell>
        </row>
        <row r="397">
          <cell r="A397" t="str">
            <v>2060101</v>
          </cell>
        </row>
        <row r="397">
          <cell r="C397">
            <v>103</v>
          </cell>
          <cell r="D397">
            <v>83</v>
          </cell>
          <cell r="E397">
            <v>385</v>
          </cell>
        </row>
        <row r="398">
          <cell r="A398" t="str">
            <v>2060102</v>
          </cell>
        </row>
        <row r="399">
          <cell r="A399" t="str">
            <v>2060103</v>
          </cell>
        </row>
        <row r="400">
          <cell r="A400" t="str">
            <v>2060199</v>
          </cell>
        </row>
        <row r="400">
          <cell r="C400">
            <v>140</v>
          </cell>
          <cell r="D400">
            <v>109</v>
          </cell>
        </row>
        <row r="401">
          <cell r="A401" t="str">
            <v>2060201</v>
          </cell>
        </row>
        <row r="402">
          <cell r="A402" t="str">
            <v>2060203</v>
          </cell>
        </row>
        <row r="403">
          <cell r="A403" t="str">
            <v>2060204</v>
          </cell>
        </row>
        <row r="404">
          <cell r="A404" t="str">
            <v>2060205</v>
          </cell>
        </row>
        <row r="405">
          <cell r="A405" t="str">
            <v>2060206</v>
          </cell>
        </row>
        <row r="406">
          <cell r="A406" t="str">
            <v>2060207</v>
          </cell>
        </row>
        <row r="407">
          <cell r="A407" t="str">
            <v>2060208</v>
          </cell>
        </row>
        <row r="408">
          <cell r="A408" t="str">
            <v>2060299</v>
          </cell>
        </row>
        <row r="409">
          <cell r="A409" t="str">
            <v>2060301</v>
          </cell>
        </row>
        <row r="410">
          <cell r="A410" t="str">
            <v>2060302</v>
          </cell>
        </row>
        <row r="410">
          <cell r="D410">
            <v>75</v>
          </cell>
        </row>
        <row r="411">
          <cell r="A411" t="str">
            <v>2060303</v>
          </cell>
        </row>
        <row r="412">
          <cell r="A412" t="str">
            <v>2060304</v>
          </cell>
        </row>
        <row r="413">
          <cell r="A413" t="str">
            <v>2060399</v>
          </cell>
        </row>
        <row r="414">
          <cell r="A414" t="str">
            <v>2060401</v>
          </cell>
        </row>
        <row r="415">
          <cell r="A415" t="str">
            <v>2060404</v>
          </cell>
        </row>
        <row r="416">
          <cell r="A416" t="str">
            <v>2060405</v>
          </cell>
        </row>
        <row r="417">
          <cell r="A417" t="str">
            <v>2060499</v>
          </cell>
        </row>
        <row r="417">
          <cell r="D417">
            <v>2727</v>
          </cell>
        </row>
        <row r="418">
          <cell r="A418" t="str">
            <v>2060501</v>
          </cell>
        </row>
        <row r="419">
          <cell r="A419" t="str">
            <v>2060502</v>
          </cell>
        </row>
        <row r="420">
          <cell r="A420" t="str">
            <v>2060503</v>
          </cell>
        </row>
        <row r="421">
          <cell r="A421" t="str">
            <v>2060599</v>
          </cell>
        </row>
        <row r="422">
          <cell r="A422" t="str">
            <v>2060601</v>
          </cell>
        </row>
        <row r="423">
          <cell r="A423" t="str">
            <v>2060602</v>
          </cell>
        </row>
        <row r="424">
          <cell r="A424" t="str">
            <v>2060603</v>
          </cell>
        </row>
        <row r="425">
          <cell r="A425" t="str">
            <v>2060699</v>
          </cell>
        </row>
        <row r="426">
          <cell r="A426" t="str">
            <v>2060701</v>
          </cell>
        </row>
        <row r="427">
          <cell r="A427" t="str">
            <v>2060702</v>
          </cell>
        </row>
        <row r="427">
          <cell r="C427">
            <v>132</v>
          </cell>
          <cell r="D427">
            <v>70</v>
          </cell>
        </row>
        <row r="428">
          <cell r="A428" t="str">
            <v>2060703</v>
          </cell>
        </row>
        <row r="429">
          <cell r="A429" t="str">
            <v>2060704</v>
          </cell>
        </row>
        <row r="430">
          <cell r="A430" t="str">
            <v>2060705</v>
          </cell>
        </row>
        <row r="431">
          <cell r="A431" t="str">
            <v>2060799</v>
          </cell>
        </row>
        <row r="432">
          <cell r="A432" t="str">
            <v>2060801</v>
          </cell>
        </row>
        <row r="433">
          <cell r="A433" t="str">
            <v>2060802</v>
          </cell>
        </row>
        <row r="434">
          <cell r="A434" t="str">
            <v>2060899</v>
          </cell>
        </row>
        <row r="435">
          <cell r="A435" t="str">
            <v>2060901</v>
          </cell>
        </row>
        <row r="436">
          <cell r="A436" t="str">
            <v>2060902</v>
          </cell>
        </row>
        <row r="437">
          <cell r="A437" t="str">
            <v>2060999</v>
          </cell>
        </row>
        <row r="438">
          <cell r="A438" t="str">
            <v>2069901</v>
          </cell>
        </row>
        <row r="439">
          <cell r="A439" t="str">
            <v>2069902</v>
          </cell>
        </row>
        <row r="440">
          <cell r="A440" t="str">
            <v>2069903</v>
          </cell>
        </row>
        <row r="441">
          <cell r="A441" t="str">
            <v>2069999</v>
          </cell>
        </row>
        <row r="441">
          <cell r="D441">
            <v>23580</v>
          </cell>
        </row>
        <row r="442">
          <cell r="A442" t="str">
            <v>2070101</v>
          </cell>
        </row>
        <row r="442">
          <cell r="C442">
            <v>1052</v>
          </cell>
          <cell r="D442">
            <v>944</v>
          </cell>
          <cell r="E442">
            <v>1421</v>
          </cell>
        </row>
        <row r="443">
          <cell r="A443" t="str">
            <v>2070102</v>
          </cell>
        </row>
        <row r="444">
          <cell r="A444" t="str">
            <v>2070103</v>
          </cell>
        </row>
        <row r="445">
          <cell r="A445" t="str">
            <v>2070104</v>
          </cell>
        </row>
        <row r="446">
          <cell r="A446" t="str">
            <v>2070105</v>
          </cell>
        </row>
        <row r="447">
          <cell r="A447" t="str">
            <v>2070106</v>
          </cell>
        </row>
        <row r="448">
          <cell r="A448" t="str">
            <v>2070107</v>
          </cell>
        </row>
        <row r="449">
          <cell r="A449" t="str">
            <v>2070108</v>
          </cell>
        </row>
        <row r="449">
          <cell r="D449">
            <v>48</v>
          </cell>
        </row>
        <row r="450">
          <cell r="A450" t="str">
            <v>2070109</v>
          </cell>
        </row>
        <row r="450">
          <cell r="C450">
            <v>510</v>
          </cell>
          <cell r="D450">
            <v>645</v>
          </cell>
        </row>
        <row r="451">
          <cell r="A451" t="str">
            <v>2070110</v>
          </cell>
        </row>
        <row r="452">
          <cell r="A452" t="str">
            <v>2070111</v>
          </cell>
        </row>
        <row r="453">
          <cell r="A453" t="str">
            <v>2070112</v>
          </cell>
        </row>
        <row r="454">
          <cell r="A454" t="str">
            <v>2070113</v>
          </cell>
        </row>
        <row r="455">
          <cell r="A455" t="str">
            <v>2070114</v>
          </cell>
        </row>
        <row r="456">
          <cell r="A456" t="str">
            <v>2070199</v>
          </cell>
        </row>
        <row r="456">
          <cell r="C456">
            <v>700</v>
          </cell>
          <cell r="D456">
            <v>443</v>
          </cell>
          <cell r="E456">
            <v>165</v>
          </cell>
        </row>
        <row r="457">
          <cell r="A457" t="str">
            <v>2070201</v>
          </cell>
        </row>
        <row r="457">
          <cell r="C457">
            <v>27</v>
          </cell>
        </row>
        <row r="457">
          <cell r="E457">
            <v>56</v>
          </cell>
        </row>
        <row r="458">
          <cell r="A458" t="str">
            <v>2070202</v>
          </cell>
        </row>
        <row r="459">
          <cell r="A459" t="str">
            <v>2070203</v>
          </cell>
        </row>
        <row r="460">
          <cell r="A460" t="str">
            <v>2070204</v>
          </cell>
        </row>
        <row r="461">
          <cell r="A461" t="str">
            <v>2070205</v>
          </cell>
        </row>
        <row r="462">
          <cell r="A462" t="str">
            <v>2070206</v>
          </cell>
        </row>
        <row r="463">
          <cell r="A463" t="str">
            <v>2070299</v>
          </cell>
        </row>
        <row r="463">
          <cell r="D463">
            <v>61</v>
          </cell>
        </row>
        <row r="464">
          <cell r="A464" t="str">
            <v>2070301</v>
          </cell>
        </row>
        <row r="465">
          <cell r="A465" t="str">
            <v>2070302</v>
          </cell>
        </row>
        <row r="466">
          <cell r="A466" t="str">
            <v>2070303</v>
          </cell>
        </row>
        <row r="467">
          <cell r="A467" t="str">
            <v>2070304</v>
          </cell>
        </row>
        <row r="468">
          <cell r="A468" t="str">
            <v>2070305</v>
          </cell>
        </row>
        <row r="469">
          <cell r="A469" t="str">
            <v>2070306</v>
          </cell>
        </row>
        <row r="470">
          <cell r="A470" t="str">
            <v>2070307</v>
          </cell>
        </row>
        <row r="470">
          <cell r="D470">
            <v>100</v>
          </cell>
        </row>
        <row r="471">
          <cell r="A471" t="str">
            <v>2070308</v>
          </cell>
        </row>
        <row r="472">
          <cell r="A472" t="str">
            <v>2070309</v>
          </cell>
        </row>
        <row r="473">
          <cell r="A473" t="str">
            <v>2070399</v>
          </cell>
        </row>
        <row r="474">
          <cell r="A474" t="str">
            <v>2070601</v>
          </cell>
        </row>
        <row r="475">
          <cell r="A475" t="str">
            <v>2070602</v>
          </cell>
        </row>
        <row r="476">
          <cell r="A476" t="str">
            <v>2070603</v>
          </cell>
        </row>
        <row r="477">
          <cell r="A477" t="str">
            <v>2070604</v>
          </cell>
        </row>
        <row r="478">
          <cell r="A478" t="str">
            <v>2070605</v>
          </cell>
        </row>
        <row r="479">
          <cell r="A479" t="str">
            <v>2070606</v>
          </cell>
        </row>
        <row r="480">
          <cell r="A480" t="str">
            <v>2070607</v>
          </cell>
        </row>
        <row r="481">
          <cell r="A481" t="str">
            <v>2070699</v>
          </cell>
        </row>
        <row r="482">
          <cell r="A482" t="str">
            <v>2070801</v>
          </cell>
        </row>
        <row r="482">
          <cell r="C482">
            <v>1464</v>
          </cell>
          <cell r="D482">
            <v>1483</v>
          </cell>
          <cell r="E482">
            <v>1396</v>
          </cell>
        </row>
        <row r="483">
          <cell r="A483" t="str">
            <v>2070802</v>
          </cell>
        </row>
        <row r="484">
          <cell r="A484" t="str">
            <v>2070803</v>
          </cell>
        </row>
        <row r="485">
          <cell r="A485" t="str">
            <v>2070806</v>
          </cell>
        </row>
        <row r="486">
          <cell r="A486" t="str">
            <v>2070807</v>
          </cell>
        </row>
        <row r="487">
          <cell r="A487" t="str">
            <v>2070808</v>
          </cell>
        </row>
        <row r="488">
          <cell r="A488" t="str">
            <v>2070899</v>
          </cell>
        </row>
        <row r="488">
          <cell r="D488">
            <v>64</v>
          </cell>
        </row>
        <row r="489">
          <cell r="A489" t="str">
            <v>2079903</v>
          </cell>
        </row>
        <row r="490">
          <cell r="A490" t="str">
            <v>2079999</v>
          </cell>
        </row>
        <row r="490">
          <cell r="D490">
            <v>83</v>
          </cell>
        </row>
        <row r="491">
          <cell r="A491" t="str">
            <v>2080101</v>
          </cell>
        </row>
        <row r="491">
          <cell r="C491">
            <v>821</v>
          </cell>
          <cell r="D491">
            <v>799</v>
          </cell>
          <cell r="E491">
            <v>864</v>
          </cell>
        </row>
        <row r="492">
          <cell r="A492" t="str">
            <v>2080102</v>
          </cell>
        </row>
        <row r="493">
          <cell r="A493" t="str">
            <v>2080103</v>
          </cell>
        </row>
        <row r="494">
          <cell r="A494" t="str">
            <v>2080104</v>
          </cell>
        </row>
        <row r="495">
          <cell r="A495" t="str">
            <v>2080105</v>
          </cell>
        </row>
        <row r="496">
          <cell r="A496" t="str">
            <v>2080106</v>
          </cell>
        </row>
        <row r="497">
          <cell r="A497" t="str">
            <v>2080107</v>
          </cell>
        </row>
        <row r="498">
          <cell r="A498" t="str">
            <v>2080108</v>
          </cell>
        </row>
        <row r="499">
          <cell r="A499" t="str">
            <v>2080109</v>
          </cell>
        </row>
        <row r="499">
          <cell r="C499">
            <v>1133</v>
          </cell>
          <cell r="D499">
            <v>853</v>
          </cell>
          <cell r="E499">
            <v>1171</v>
          </cell>
        </row>
        <row r="500">
          <cell r="A500" t="str">
            <v>2080110</v>
          </cell>
        </row>
        <row r="501">
          <cell r="A501" t="str">
            <v>2080111</v>
          </cell>
        </row>
        <row r="502">
          <cell r="A502" t="str">
            <v>2080112</v>
          </cell>
        </row>
        <row r="502">
          <cell r="E502">
            <v>13</v>
          </cell>
        </row>
        <row r="503">
          <cell r="A503" t="str">
            <v>2080113</v>
          </cell>
        </row>
        <row r="504">
          <cell r="A504" t="str">
            <v>2080114</v>
          </cell>
        </row>
        <row r="505">
          <cell r="A505" t="str">
            <v>2080115</v>
          </cell>
        </row>
        <row r="506">
          <cell r="A506" t="str">
            <v>2080116</v>
          </cell>
        </row>
        <row r="507">
          <cell r="A507" t="str">
            <v>2080150</v>
          </cell>
        </row>
        <row r="508">
          <cell r="A508" t="str">
            <v>2080199</v>
          </cell>
        </row>
        <row r="508">
          <cell r="C508">
            <v>52</v>
          </cell>
          <cell r="D508">
            <v>58</v>
          </cell>
          <cell r="E508">
            <v>113</v>
          </cell>
        </row>
        <row r="509">
          <cell r="A509" t="str">
            <v>2080201</v>
          </cell>
        </row>
        <row r="509">
          <cell r="C509">
            <v>1481</v>
          </cell>
          <cell r="D509">
            <v>962</v>
          </cell>
          <cell r="E509">
            <v>1526</v>
          </cell>
        </row>
        <row r="510">
          <cell r="A510" t="str">
            <v>2080202</v>
          </cell>
        </row>
        <row r="511">
          <cell r="A511" t="str">
            <v>2080203</v>
          </cell>
        </row>
        <row r="512">
          <cell r="A512" t="str">
            <v>2080206</v>
          </cell>
        </row>
        <row r="513">
          <cell r="A513" t="str">
            <v>2080207</v>
          </cell>
        </row>
        <row r="514">
          <cell r="A514" t="str">
            <v>2080299</v>
          </cell>
        </row>
        <row r="515">
          <cell r="A515" t="str">
            <v>2080501</v>
          </cell>
        </row>
        <row r="516">
          <cell r="A516" t="str">
            <v>2080502</v>
          </cell>
        </row>
        <row r="517">
          <cell r="A517" t="str">
            <v>2080503</v>
          </cell>
        </row>
        <row r="518">
          <cell r="A518" t="str">
            <v>2080505</v>
          </cell>
        </row>
        <row r="518">
          <cell r="C518">
            <v>19599</v>
          </cell>
          <cell r="D518">
            <v>20443</v>
          </cell>
          <cell r="E518">
            <v>20648</v>
          </cell>
        </row>
        <row r="519">
          <cell r="A519" t="str">
            <v>2080506</v>
          </cell>
        </row>
        <row r="519">
          <cell r="D519">
            <v>500</v>
          </cell>
        </row>
        <row r="520">
          <cell r="A520" t="str">
            <v>2080507</v>
          </cell>
        </row>
        <row r="520">
          <cell r="C520">
            <v>32000</v>
          </cell>
          <cell r="D520">
            <v>23554</v>
          </cell>
          <cell r="E520">
            <v>32000</v>
          </cell>
        </row>
        <row r="521">
          <cell r="A521" t="str">
            <v>2080508</v>
          </cell>
        </row>
        <row r="521">
          <cell r="D521">
            <v>200</v>
          </cell>
        </row>
        <row r="522">
          <cell r="A522" t="str">
            <v>2080599</v>
          </cell>
        </row>
        <row r="523">
          <cell r="A523" t="str">
            <v>2080601</v>
          </cell>
        </row>
        <row r="524">
          <cell r="A524" t="str">
            <v>2080602</v>
          </cell>
        </row>
        <row r="525">
          <cell r="A525" t="str">
            <v>2080699</v>
          </cell>
        </row>
        <row r="525">
          <cell r="D525">
            <v>16</v>
          </cell>
        </row>
        <row r="526">
          <cell r="A526" t="str">
            <v>2080701</v>
          </cell>
        </row>
        <row r="526">
          <cell r="C526">
            <v>2044</v>
          </cell>
          <cell r="D526">
            <v>2002</v>
          </cell>
          <cell r="E526">
            <v>201</v>
          </cell>
        </row>
        <row r="527">
          <cell r="A527" t="str">
            <v>2080702</v>
          </cell>
        </row>
        <row r="528">
          <cell r="A528" t="str">
            <v>2080704</v>
          </cell>
        </row>
        <row r="529">
          <cell r="A529" t="str">
            <v>2080705</v>
          </cell>
        </row>
        <row r="530">
          <cell r="A530" t="str">
            <v>2080709</v>
          </cell>
        </row>
        <row r="531">
          <cell r="A531" t="str">
            <v>2080711</v>
          </cell>
        </row>
        <row r="532">
          <cell r="A532" t="str">
            <v>2080712</v>
          </cell>
        </row>
        <row r="533">
          <cell r="A533" t="str">
            <v>2080713</v>
          </cell>
        </row>
        <row r="534">
          <cell r="A534" t="str">
            <v>2080799</v>
          </cell>
        </row>
        <row r="534">
          <cell r="E534">
            <v>1927</v>
          </cell>
        </row>
        <row r="535">
          <cell r="A535" t="str">
            <v>2080801</v>
          </cell>
        </row>
        <row r="536">
          <cell r="A536" t="str">
            <v>2080802</v>
          </cell>
        </row>
        <row r="536">
          <cell r="C536">
            <v>10761</v>
          </cell>
          <cell r="D536">
            <v>8663</v>
          </cell>
          <cell r="E536">
            <v>9710</v>
          </cell>
        </row>
        <row r="537">
          <cell r="A537" t="str">
            <v>2080803</v>
          </cell>
        </row>
        <row r="538">
          <cell r="A538" t="str">
            <v>2080805</v>
          </cell>
        </row>
        <row r="538">
          <cell r="C538">
            <v>1873</v>
          </cell>
          <cell r="D538">
            <v>1076</v>
          </cell>
          <cell r="E538">
            <v>1834</v>
          </cell>
        </row>
        <row r="539">
          <cell r="A539" t="str">
            <v>2080806</v>
          </cell>
        </row>
        <row r="540">
          <cell r="A540" t="str">
            <v>2080807</v>
          </cell>
        </row>
        <row r="541">
          <cell r="A541" t="str">
            <v>2080808</v>
          </cell>
        </row>
        <row r="542">
          <cell r="A542" t="str">
            <v>2080899</v>
          </cell>
        </row>
        <row r="542">
          <cell r="D542">
            <v>1849</v>
          </cell>
        </row>
        <row r="543">
          <cell r="A543" t="str">
            <v>2080901</v>
          </cell>
        </row>
        <row r="543">
          <cell r="C543">
            <v>97</v>
          </cell>
          <cell r="D543">
            <v>97</v>
          </cell>
          <cell r="E543">
            <v>449</v>
          </cell>
        </row>
        <row r="544">
          <cell r="A544" t="str">
            <v>2080902</v>
          </cell>
        </row>
        <row r="545">
          <cell r="A545" t="str">
            <v>2080903</v>
          </cell>
        </row>
        <row r="545">
          <cell r="C545">
            <v>342</v>
          </cell>
          <cell r="D545">
            <v>27</v>
          </cell>
        </row>
        <row r="546">
          <cell r="A546" t="str">
            <v>2080904</v>
          </cell>
        </row>
        <row r="547">
          <cell r="A547" t="str">
            <v>2080905</v>
          </cell>
        </row>
        <row r="547">
          <cell r="C547">
            <v>6</v>
          </cell>
        </row>
        <row r="548">
          <cell r="A548" t="str">
            <v>2080999</v>
          </cell>
        </row>
        <row r="548">
          <cell r="C548">
            <v>3328</v>
          </cell>
          <cell r="D548">
            <v>2874</v>
          </cell>
          <cell r="E548">
            <v>3300</v>
          </cell>
        </row>
        <row r="549">
          <cell r="A549" t="str">
            <v>2081001</v>
          </cell>
        </row>
        <row r="549">
          <cell r="C549">
            <v>2070</v>
          </cell>
          <cell r="D549">
            <v>2289</v>
          </cell>
          <cell r="E549">
            <v>890</v>
          </cell>
        </row>
        <row r="550">
          <cell r="A550" t="str">
            <v>2081002</v>
          </cell>
        </row>
        <row r="550">
          <cell r="C550">
            <v>2017</v>
          </cell>
          <cell r="D550">
            <v>2756</v>
          </cell>
          <cell r="E550">
            <v>2112</v>
          </cell>
        </row>
        <row r="551">
          <cell r="A551" t="str">
            <v>2081003</v>
          </cell>
        </row>
        <row r="552">
          <cell r="A552" t="str">
            <v>2081004</v>
          </cell>
        </row>
        <row r="552">
          <cell r="D552">
            <v>282</v>
          </cell>
        </row>
        <row r="553">
          <cell r="A553" t="str">
            <v>2081005</v>
          </cell>
        </row>
        <row r="554">
          <cell r="A554" t="str">
            <v>2081006</v>
          </cell>
        </row>
        <row r="554">
          <cell r="D554">
            <v>300</v>
          </cell>
        </row>
        <row r="555">
          <cell r="A555" t="str">
            <v>2081099</v>
          </cell>
        </row>
        <row r="555">
          <cell r="E555">
            <v>200</v>
          </cell>
        </row>
        <row r="556">
          <cell r="A556" t="str">
            <v>2081101</v>
          </cell>
        </row>
        <row r="556">
          <cell r="C556">
            <v>277</v>
          </cell>
          <cell r="D556">
            <v>328</v>
          </cell>
          <cell r="E556">
            <v>300</v>
          </cell>
        </row>
        <row r="557">
          <cell r="A557" t="str">
            <v>2081102</v>
          </cell>
        </row>
        <row r="558">
          <cell r="A558" t="str">
            <v>2081103</v>
          </cell>
        </row>
        <row r="559">
          <cell r="A559" t="str">
            <v>2081104</v>
          </cell>
        </row>
        <row r="560">
          <cell r="A560" t="str">
            <v>2081105</v>
          </cell>
        </row>
        <row r="561">
          <cell r="A561" t="str">
            <v>2081106</v>
          </cell>
        </row>
        <row r="562">
          <cell r="A562" t="str">
            <v>2081107</v>
          </cell>
        </row>
        <row r="562">
          <cell r="C562">
            <v>2918</v>
          </cell>
          <cell r="D562">
            <v>3028</v>
          </cell>
          <cell r="E562">
            <v>3095</v>
          </cell>
        </row>
        <row r="563">
          <cell r="A563" t="str">
            <v>2081199</v>
          </cell>
        </row>
        <row r="563">
          <cell r="C563">
            <v>304</v>
          </cell>
          <cell r="D563">
            <v>580</v>
          </cell>
          <cell r="E563">
            <v>395</v>
          </cell>
        </row>
        <row r="564">
          <cell r="A564" t="str">
            <v>2081601</v>
          </cell>
        </row>
        <row r="564">
          <cell r="C564">
            <v>65</v>
          </cell>
          <cell r="D564">
            <v>49</v>
          </cell>
          <cell r="E564">
            <v>68</v>
          </cell>
        </row>
        <row r="565">
          <cell r="A565" t="str">
            <v>2081602</v>
          </cell>
        </row>
        <row r="566">
          <cell r="A566" t="str">
            <v>2081603</v>
          </cell>
        </row>
        <row r="567">
          <cell r="A567" t="str">
            <v>2081650</v>
          </cell>
        </row>
        <row r="568">
          <cell r="A568" t="str">
            <v>2081699</v>
          </cell>
        </row>
        <row r="569">
          <cell r="A569" t="str">
            <v>2081901</v>
          </cell>
        </row>
        <row r="569">
          <cell r="C569">
            <v>20</v>
          </cell>
          <cell r="D569">
            <v>6102</v>
          </cell>
          <cell r="E569">
            <v>20</v>
          </cell>
        </row>
        <row r="570">
          <cell r="A570" t="str">
            <v>2081902</v>
          </cell>
        </row>
        <row r="570">
          <cell r="C570">
            <v>11969</v>
          </cell>
          <cell r="D570">
            <v>13127</v>
          </cell>
          <cell r="E570">
            <v>14610</v>
          </cell>
        </row>
        <row r="571">
          <cell r="A571" t="str">
            <v>2082001</v>
          </cell>
        </row>
        <row r="571">
          <cell r="C571">
            <v>57</v>
          </cell>
          <cell r="D571">
            <v>626</v>
          </cell>
        </row>
        <row r="572">
          <cell r="A572" t="str">
            <v>2082002</v>
          </cell>
        </row>
        <row r="572">
          <cell r="C572">
            <v>25</v>
          </cell>
        </row>
        <row r="573">
          <cell r="A573" t="str">
            <v>2082101</v>
          </cell>
        </row>
        <row r="574">
          <cell r="A574" t="str">
            <v>2082102</v>
          </cell>
        </row>
        <row r="574">
          <cell r="C574">
            <v>3300</v>
          </cell>
          <cell r="D574">
            <v>5122</v>
          </cell>
          <cell r="E574">
            <v>6009</v>
          </cell>
        </row>
        <row r="575">
          <cell r="A575" t="str">
            <v>2082401</v>
          </cell>
        </row>
        <row r="576">
          <cell r="A576" t="str">
            <v>2082402</v>
          </cell>
        </row>
        <row r="577">
          <cell r="A577" t="str">
            <v>2082501</v>
          </cell>
        </row>
        <row r="578">
          <cell r="A578" t="str">
            <v>2082502</v>
          </cell>
        </row>
        <row r="578">
          <cell r="D578">
            <v>177</v>
          </cell>
        </row>
        <row r="579">
          <cell r="A579" t="str">
            <v>2082601</v>
          </cell>
        </row>
        <row r="579">
          <cell r="C579">
            <v>760</v>
          </cell>
        </row>
        <row r="580">
          <cell r="A580" t="str">
            <v>2082602</v>
          </cell>
        </row>
        <row r="580">
          <cell r="C580">
            <v>4137</v>
          </cell>
          <cell r="D580">
            <v>7385</v>
          </cell>
          <cell r="E580">
            <v>4723</v>
          </cell>
        </row>
        <row r="581">
          <cell r="A581" t="str">
            <v>2082699</v>
          </cell>
        </row>
        <row r="582">
          <cell r="A582" t="str">
            <v>2082701</v>
          </cell>
        </row>
        <row r="583">
          <cell r="A583" t="str">
            <v>2082702</v>
          </cell>
        </row>
        <row r="584">
          <cell r="A584" t="str">
            <v>2082799</v>
          </cell>
        </row>
        <row r="585">
          <cell r="A585" t="str">
            <v>2082801</v>
          </cell>
        </row>
        <row r="585">
          <cell r="C585">
            <v>635</v>
          </cell>
          <cell r="D585">
            <v>561</v>
          </cell>
          <cell r="E585">
            <v>597</v>
          </cell>
        </row>
        <row r="586">
          <cell r="A586" t="str">
            <v>2082802</v>
          </cell>
        </row>
        <row r="587">
          <cell r="A587" t="str">
            <v>2082803</v>
          </cell>
        </row>
        <row r="588">
          <cell r="A588" t="str">
            <v>2082804</v>
          </cell>
        </row>
        <row r="588">
          <cell r="D588">
            <v>23</v>
          </cell>
          <cell r="E588">
            <v>40</v>
          </cell>
        </row>
        <row r="589">
          <cell r="A589" t="str">
            <v>2082805</v>
          </cell>
        </row>
        <row r="590">
          <cell r="A590" t="str">
            <v>2082806</v>
          </cell>
        </row>
        <row r="591">
          <cell r="A591" t="str">
            <v>2082850</v>
          </cell>
        </row>
        <row r="592">
          <cell r="A592" t="str">
            <v>2082899</v>
          </cell>
        </row>
        <row r="592">
          <cell r="D592">
            <v>30</v>
          </cell>
        </row>
        <row r="593">
          <cell r="A593" t="str">
            <v>2083001</v>
          </cell>
        </row>
        <row r="594">
          <cell r="A594" t="str">
            <v>2083099</v>
          </cell>
        </row>
        <row r="595">
          <cell r="A595" t="str">
            <v>2089999</v>
          </cell>
        </row>
        <row r="595">
          <cell r="C595">
            <v>3259</v>
          </cell>
          <cell r="D595">
            <v>2808</v>
          </cell>
          <cell r="E595">
            <v>293</v>
          </cell>
        </row>
        <row r="596">
          <cell r="A596" t="str">
            <v>2100101</v>
          </cell>
        </row>
        <row r="596">
          <cell r="C596">
            <v>5844</v>
          </cell>
          <cell r="D596">
            <v>5637</v>
          </cell>
          <cell r="E596">
            <v>5759</v>
          </cell>
        </row>
        <row r="597">
          <cell r="A597" t="str">
            <v>2100102</v>
          </cell>
        </row>
        <row r="598">
          <cell r="A598" t="str">
            <v>2100103</v>
          </cell>
        </row>
        <row r="599">
          <cell r="A599" t="str">
            <v>2100199</v>
          </cell>
        </row>
        <row r="600">
          <cell r="A600" t="str">
            <v>2100201</v>
          </cell>
        </row>
        <row r="600">
          <cell r="C600">
            <v>2405</v>
          </cell>
          <cell r="D600">
            <v>4717</v>
          </cell>
          <cell r="E600">
            <v>1901</v>
          </cell>
        </row>
        <row r="601">
          <cell r="A601" t="str">
            <v>2100202</v>
          </cell>
        </row>
        <row r="602">
          <cell r="A602" t="str">
            <v>2100203</v>
          </cell>
        </row>
        <row r="603">
          <cell r="A603" t="str">
            <v>2100204</v>
          </cell>
        </row>
        <row r="604">
          <cell r="A604" t="str">
            <v>2100205</v>
          </cell>
        </row>
        <row r="605">
          <cell r="A605" t="str">
            <v>2100206</v>
          </cell>
        </row>
        <row r="606">
          <cell r="A606" t="str">
            <v>2100207</v>
          </cell>
        </row>
        <row r="607">
          <cell r="A607" t="str">
            <v>2100208</v>
          </cell>
        </row>
        <row r="608">
          <cell r="A608" t="str">
            <v>2100209</v>
          </cell>
        </row>
        <row r="609">
          <cell r="A609" t="str">
            <v>2100210</v>
          </cell>
        </row>
        <row r="610">
          <cell r="A610" t="str">
            <v>2100211</v>
          </cell>
        </row>
        <row r="611">
          <cell r="A611" t="str">
            <v>2100212</v>
          </cell>
        </row>
        <row r="612">
          <cell r="A612" t="str">
            <v>2100213</v>
          </cell>
        </row>
        <row r="613">
          <cell r="A613" t="str">
            <v>2100299</v>
          </cell>
        </row>
        <row r="613">
          <cell r="C613">
            <v>205</v>
          </cell>
        </row>
        <row r="613">
          <cell r="E613">
            <v>180</v>
          </cell>
        </row>
        <row r="614">
          <cell r="A614" t="str">
            <v>2100301</v>
          </cell>
        </row>
        <row r="615">
          <cell r="A615" t="str">
            <v>2100302</v>
          </cell>
        </row>
        <row r="615">
          <cell r="C615">
            <v>4358</v>
          </cell>
          <cell r="D615">
            <v>383</v>
          </cell>
          <cell r="E615">
            <v>3906</v>
          </cell>
        </row>
        <row r="616">
          <cell r="A616" t="str">
            <v>2100399</v>
          </cell>
        </row>
        <row r="616">
          <cell r="C616">
            <v>318</v>
          </cell>
          <cell r="D616">
            <v>66</v>
          </cell>
          <cell r="E616">
            <v>2090</v>
          </cell>
        </row>
        <row r="617">
          <cell r="A617" t="str">
            <v>2100401</v>
          </cell>
        </row>
        <row r="617">
          <cell r="C617">
            <v>3</v>
          </cell>
          <cell r="D617">
            <v>138</v>
          </cell>
        </row>
        <row r="618">
          <cell r="A618" t="str">
            <v>2100402</v>
          </cell>
        </row>
        <row r="618">
          <cell r="C618">
            <v>44</v>
          </cell>
          <cell r="D618">
            <v>280</v>
          </cell>
          <cell r="E618">
            <v>31</v>
          </cell>
        </row>
        <row r="619">
          <cell r="A619" t="str">
            <v>2100403</v>
          </cell>
        </row>
        <row r="620">
          <cell r="A620" t="str">
            <v>2100404</v>
          </cell>
        </row>
        <row r="621">
          <cell r="A621" t="str">
            <v>2100405</v>
          </cell>
        </row>
        <row r="622">
          <cell r="A622" t="str">
            <v>2100406</v>
          </cell>
        </row>
        <row r="623">
          <cell r="A623" t="str">
            <v>2100407</v>
          </cell>
        </row>
        <row r="624">
          <cell r="A624" t="str">
            <v>2100408</v>
          </cell>
        </row>
        <row r="624">
          <cell r="C624">
            <v>7786</v>
          </cell>
          <cell r="D624">
            <v>5516</v>
          </cell>
          <cell r="E624">
            <v>8883</v>
          </cell>
        </row>
        <row r="625">
          <cell r="A625" t="str">
            <v>2100409</v>
          </cell>
        </row>
        <row r="625">
          <cell r="C625">
            <v>286</v>
          </cell>
          <cell r="D625">
            <v>83</v>
          </cell>
          <cell r="E625">
            <v>244</v>
          </cell>
        </row>
        <row r="626">
          <cell r="A626" t="str">
            <v>2100410</v>
          </cell>
        </row>
        <row r="626">
          <cell r="D626">
            <v>70</v>
          </cell>
        </row>
        <row r="627">
          <cell r="A627" t="str">
            <v>2100499</v>
          </cell>
        </row>
        <row r="627">
          <cell r="C627">
            <v>1271</v>
          </cell>
          <cell r="D627">
            <v>52</v>
          </cell>
        </row>
        <row r="628">
          <cell r="A628" t="str">
            <v>2100716</v>
          </cell>
        </row>
        <row r="629">
          <cell r="A629" t="str">
            <v>2100717</v>
          </cell>
        </row>
        <row r="629">
          <cell r="C629">
            <v>487</v>
          </cell>
          <cell r="D629">
            <v>604</v>
          </cell>
          <cell r="E629">
            <v>779</v>
          </cell>
        </row>
        <row r="630">
          <cell r="A630" t="str">
            <v>2100799</v>
          </cell>
        </row>
        <row r="631">
          <cell r="A631" t="str">
            <v>2101101</v>
          </cell>
        </row>
        <row r="631">
          <cell r="C631">
            <v>1319</v>
          </cell>
          <cell r="D631">
            <v>1345</v>
          </cell>
        </row>
        <row r="632">
          <cell r="A632" t="str">
            <v>2101102</v>
          </cell>
        </row>
        <row r="632">
          <cell r="C632">
            <v>6844</v>
          </cell>
          <cell r="D632">
            <v>7084</v>
          </cell>
          <cell r="E632">
            <v>81</v>
          </cell>
        </row>
        <row r="633">
          <cell r="A633" t="str">
            <v>2101103</v>
          </cell>
        </row>
        <row r="634">
          <cell r="A634" t="str">
            <v>2101199</v>
          </cell>
        </row>
        <row r="634">
          <cell r="C634">
            <v>3917</v>
          </cell>
          <cell r="D634">
            <v>3136</v>
          </cell>
        </row>
        <row r="635">
          <cell r="A635" t="str">
            <v>2101201</v>
          </cell>
        </row>
        <row r="636">
          <cell r="A636" t="str">
            <v>2101202</v>
          </cell>
        </row>
        <row r="636">
          <cell r="C636">
            <v>8896</v>
          </cell>
          <cell r="D636">
            <v>8353</v>
          </cell>
          <cell r="E636">
            <v>8728</v>
          </cell>
        </row>
        <row r="637">
          <cell r="A637" t="str">
            <v>2101299</v>
          </cell>
        </row>
        <row r="637">
          <cell r="C637">
            <v>3205</v>
          </cell>
          <cell r="D637">
            <v>57</v>
          </cell>
          <cell r="E637">
            <v>3311</v>
          </cell>
        </row>
        <row r="638">
          <cell r="A638" t="str">
            <v>2101301</v>
          </cell>
        </row>
        <row r="638">
          <cell r="C638">
            <v>2911</v>
          </cell>
          <cell r="D638">
            <v>7102</v>
          </cell>
          <cell r="E638">
            <v>2504</v>
          </cell>
        </row>
        <row r="639">
          <cell r="A639" t="str">
            <v>2101302</v>
          </cell>
        </row>
        <row r="640">
          <cell r="A640" t="str">
            <v>2101399</v>
          </cell>
        </row>
        <row r="641">
          <cell r="A641" t="str">
            <v>2101401</v>
          </cell>
        </row>
        <row r="641">
          <cell r="C641">
            <v>662</v>
          </cell>
          <cell r="D641">
            <v>152</v>
          </cell>
          <cell r="E641">
            <v>646</v>
          </cell>
        </row>
        <row r="642">
          <cell r="A642" t="str">
            <v>2101499</v>
          </cell>
        </row>
        <row r="643">
          <cell r="A643" t="str">
            <v>2101501</v>
          </cell>
        </row>
        <row r="643">
          <cell r="C643">
            <v>690</v>
          </cell>
          <cell r="D643">
            <v>701</v>
          </cell>
          <cell r="E643">
            <v>660</v>
          </cell>
        </row>
        <row r="644">
          <cell r="A644" t="str">
            <v>2101502</v>
          </cell>
        </row>
        <row r="645">
          <cell r="A645" t="str">
            <v>2101503</v>
          </cell>
        </row>
        <row r="646">
          <cell r="A646" t="str">
            <v>2101504</v>
          </cell>
        </row>
        <row r="647">
          <cell r="A647" t="str">
            <v>2101505</v>
          </cell>
        </row>
        <row r="648">
          <cell r="A648" t="str">
            <v>2101506</v>
          </cell>
        </row>
        <row r="649">
          <cell r="A649" t="str">
            <v>2101550</v>
          </cell>
        </row>
        <row r="650">
          <cell r="A650" t="str">
            <v>2101599</v>
          </cell>
        </row>
        <row r="650">
          <cell r="C650">
            <v>43</v>
          </cell>
          <cell r="D650">
            <v>114</v>
          </cell>
          <cell r="E650">
            <v>110</v>
          </cell>
        </row>
        <row r="651">
          <cell r="A651" t="str">
            <v>2101701</v>
          </cell>
        </row>
        <row r="652">
          <cell r="A652" t="str">
            <v>2101702</v>
          </cell>
        </row>
        <row r="653">
          <cell r="A653" t="str">
            <v>2101703</v>
          </cell>
        </row>
        <row r="654">
          <cell r="A654" t="str">
            <v>2101704</v>
          </cell>
        </row>
        <row r="654">
          <cell r="C654">
            <v>10</v>
          </cell>
        </row>
        <row r="654">
          <cell r="E654">
            <v>10</v>
          </cell>
        </row>
        <row r="655">
          <cell r="A655" t="str">
            <v>2101750</v>
          </cell>
        </row>
        <row r="656">
          <cell r="A656" t="str">
            <v>2101799</v>
          </cell>
        </row>
        <row r="657">
          <cell r="A657" t="str">
            <v>2101801</v>
          </cell>
        </row>
        <row r="658">
          <cell r="A658" t="str">
            <v>2101802</v>
          </cell>
        </row>
        <row r="659">
          <cell r="A659" t="str">
            <v>2101803</v>
          </cell>
        </row>
        <row r="660">
          <cell r="A660" t="str">
            <v>2101899</v>
          </cell>
        </row>
        <row r="661">
          <cell r="A661" t="str">
            <v>2101901</v>
          </cell>
        </row>
        <row r="662">
          <cell r="A662" t="str">
            <v>2101999</v>
          </cell>
        </row>
        <row r="663">
          <cell r="A663" t="str">
            <v>2109999</v>
          </cell>
        </row>
        <row r="663">
          <cell r="C663">
            <v>45</v>
          </cell>
          <cell r="D663">
            <v>4</v>
          </cell>
          <cell r="E663">
            <v>96</v>
          </cell>
        </row>
        <row r="664">
          <cell r="A664" t="str">
            <v>2110101</v>
          </cell>
        </row>
        <row r="664">
          <cell r="D664">
            <v>52</v>
          </cell>
        </row>
        <row r="665">
          <cell r="A665" t="str">
            <v>2110102</v>
          </cell>
        </row>
        <row r="666">
          <cell r="A666" t="str">
            <v>2110103</v>
          </cell>
        </row>
        <row r="666">
          <cell r="C666">
            <v>73</v>
          </cell>
          <cell r="D666">
            <v>159</v>
          </cell>
          <cell r="E666">
            <v>73</v>
          </cell>
        </row>
        <row r="667">
          <cell r="A667" t="str">
            <v>2110104</v>
          </cell>
        </row>
        <row r="668">
          <cell r="A668" t="str">
            <v>2110105</v>
          </cell>
        </row>
        <row r="668">
          <cell r="D668">
            <v>38</v>
          </cell>
        </row>
        <row r="669">
          <cell r="A669" t="str">
            <v>2110106</v>
          </cell>
        </row>
        <row r="670">
          <cell r="A670" t="str">
            <v>2110107</v>
          </cell>
        </row>
        <row r="671">
          <cell r="A671" t="str">
            <v>2110108</v>
          </cell>
        </row>
        <row r="672">
          <cell r="A672" t="str">
            <v>2110199</v>
          </cell>
        </row>
        <row r="673">
          <cell r="A673" t="str">
            <v>2110203</v>
          </cell>
        </row>
        <row r="674">
          <cell r="A674" t="str">
            <v>2110204</v>
          </cell>
        </row>
        <row r="675">
          <cell r="A675" t="str">
            <v>2110299</v>
          </cell>
        </row>
        <row r="676">
          <cell r="A676" t="str">
            <v>2110301</v>
          </cell>
        </row>
        <row r="676">
          <cell r="D676">
            <v>2600</v>
          </cell>
        </row>
        <row r="677">
          <cell r="A677" t="str">
            <v>2110302</v>
          </cell>
        </row>
        <row r="677">
          <cell r="C677">
            <v>3701</v>
          </cell>
          <cell r="D677">
            <v>3218</v>
          </cell>
          <cell r="E677">
            <v>5290</v>
          </cell>
        </row>
        <row r="678">
          <cell r="A678" t="str">
            <v>2110303</v>
          </cell>
        </row>
        <row r="679">
          <cell r="A679" t="str">
            <v>2110304</v>
          </cell>
        </row>
        <row r="680">
          <cell r="A680" t="str">
            <v>2110305</v>
          </cell>
        </row>
        <row r="681">
          <cell r="A681" t="str">
            <v>2110306</v>
          </cell>
        </row>
        <row r="682">
          <cell r="A682" t="str">
            <v>2110307</v>
          </cell>
        </row>
        <row r="683">
          <cell r="A683" t="str">
            <v>2110399</v>
          </cell>
        </row>
        <row r="683">
          <cell r="D683">
            <v>130</v>
          </cell>
        </row>
        <row r="684">
          <cell r="A684" t="str">
            <v>2110401</v>
          </cell>
        </row>
        <row r="684">
          <cell r="D684">
            <v>173</v>
          </cell>
        </row>
        <row r="685">
          <cell r="A685" t="str">
            <v>2110402</v>
          </cell>
        </row>
        <row r="685">
          <cell r="D685">
            <v>200</v>
          </cell>
        </row>
        <row r="686">
          <cell r="A686" t="str">
            <v>2110404</v>
          </cell>
        </row>
        <row r="687">
          <cell r="A687" t="str">
            <v>2110405</v>
          </cell>
        </row>
        <row r="688">
          <cell r="A688" t="str">
            <v>2110406</v>
          </cell>
        </row>
        <row r="689">
          <cell r="A689" t="str">
            <v>2110499</v>
          </cell>
        </row>
        <row r="690">
          <cell r="A690" t="str">
            <v>2110501</v>
          </cell>
        </row>
        <row r="691">
          <cell r="A691" t="str">
            <v>2110502</v>
          </cell>
        </row>
        <row r="692">
          <cell r="A692" t="str">
            <v>2110503</v>
          </cell>
        </row>
        <row r="693">
          <cell r="A693" t="str">
            <v>2110506</v>
          </cell>
        </row>
        <row r="694">
          <cell r="A694" t="str">
            <v>2110507</v>
          </cell>
        </row>
        <row r="695">
          <cell r="A695" t="str">
            <v>2110599</v>
          </cell>
        </row>
        <row r="696">
          <cell r="A696" t="str">
            <v>2110704</v>
          </cell>
        </row>
        <row r="697">
          <cell r="A697" t="str">
            <v>2110799</v>
          </cell>
        </row>
        <row r="698">
          <cell r="A698" t="str">
            <v>2110804</v>
          </cell>
        </row>
        <row r="699">
          <cell r="A699" t="str">
            <v>2110899</v>
          </cell>
        </row>
        <row r="700">
          <cell r="A700" t="str">
            <v>2110901</v>
          </cell>
        </row>
        <row r="701">
          <cell r="A701" t="str">
            <v>2111001</v>
          </cell>
        </row>
        <row r="701">
          <cell r="C701">
            <v>2400</v>
          </cell>
          <cell r="D701">
            <v>687</v>
          </cell>
          <cell r="E701">
            <v>2400</v>
          </cell>
        </row>
        <row r="702">
          <cell r="A702" t="str">
            <v>2111101</v>
          </cell>
        </row>
        <row r="703">
          <cell r="A703" t="str">
            <v>2111102</v>
          </cell>
        </row>
        <row r="704">
          <cell r="A704" t="str">
            <v>2111103</v>
          </cell>
        </row>
        <row r="705">
          <cell r="A705" t="str">
            <v>2111104</v>
          </cell>
        </row>
        <row r="706">
          <cell r="A706" t="str">
            <v>2111199</v>
          </cell>
        </row>
        <row r="707">
          <cell r="A707" t="str">
            <v>2111201</v>
          </cell>
        </row>
        <row r="708">
          <cell r="A708" t="str">
            <v>2111299</v>
          </cell>
        </row>
        <row r="709">
          <cell r="A709" t="str">
            <v>2111301</v>
          </cell>
        </row>
        <row r="710">
          <cell r="A710" t="str">
            <v>2111401</v>
          </cell>
        </row>
        <row r="711">
          <cell r="A711" t="str">
            <v>2111402</v>
          </cell>
        </row>
        <row r="712">
          <cell r="A712" t="str">
            <v>2111403</v>
          </cell>
        </row>
        <row r="713">
          <cell r="A713" t="str">
            <v>2111406</v>
          </cell>
        </row>
        <row r="714">
          <cell r="A714" t="str">
            <v>2111407</v>
          </cell>
        </row>
        <row r="715">
          <cell r="A715" t="str">
            <v>2111408</v>
          </cell>
        </row>
        <row r="716">
          <cell r="A716" t="str">
            <v>2111411</v>
          </cell>
        </row>
        <row r="717">
          <cell r="A717" t="str">
            <v>2111413</v>
          </cell>
        </row>
        <row r="718">
          <cell r="A718" t="str">
            <v>2111450</v>
          </cell>
        </row>
        <row r="719">
          <cell r="A719" t="str">
            <v>2111499</v>
          </cell>
        </row>
        <row r="720">
          <cell r="A720" t="str">
            <v>2119999</v>
          </cell>
        </row>
        <row r="720">
          <cell r="E720">
            <v>5000</v>
          </cell>
        </row>
        <row r="721">
          <cell r="A721" t="str">
            <v>2120101</v>
          </cell>
        </row>
        <row r="721">
          <cell r="C721">
            <v>2046</v>
          </cell>
          <cell r="D721">
            <v>2088</v>
          </cell>
          <cell r="E721">
            <v>2135</v>
          </cell>
        </row>
        <row r="722">
          <cell r="A722" t="str">
            <v>2120102</v>
          </cell>
        </row>
        <row r="722">
          <cell r="D722">
            <v>765</v>
          </cell>
          <cell r="E722">
            <v>837</v>
          </cell>
        </row>
        <row r="723">
          <cell r="A723" t="str">
            <v>2120103</v>
          </cell>
        </row>
        <row r="724">
          <cell r="A724" t="str">
            <v>2120104</v>
          </cell>
        </row>
        <row r="724">
          <cell r="C724">
            <v>7457</v>
          </cell>
          <cell r="D724">
            <v>6198</v>
          </cell>
          <cell r="E724">
            <v>7986</v>
          </cell>
        </row>
        <row r="725">
          <cell r="A725" t="str">
            <v>2120105</v>
          </cell>
        </row>
        <row r="726">
          <cell r="A726" t="str">
            <v>2120106</v>
          </cell>
        </row>
        <row r="727">
          <cell r="A727" t="str">
            <v>2120107</v>
          </cell>
        </row>
        <row r="728">
          <cell r="A728" t="str">
            <v>2120109</v>
          </cell>
        </row>
        <row r="729">
          <cell r="A729" t="str">
            <v>2120110</v>
          </cell>
        </row>
        <row r="730">
          <cell r="A730" t="str">
            <v>2120199</v>
          </cell>
        </row>
        <row r="731">
          <cell r="A731" t="str">
            <v>2120201</v>
          </cell>
        </row>
        <row r="731">
          <cell r="D731">
            <v>11</v>
          </cell>
        </row>
        <row r="732">
          <cell r="A732" t="str">
            <v>2120303</v>
          </cell>
        </row>
        <row r="732">
          <cell r="D732">
            <v>2911</v>
          </cell>
        </row>
        <row r="733">
          <cell r="A733" t="str">
            <v>2120399</v>
          </cell>
        </row>
        <row r="733">
          <cell r="C733">
            <v>1621</v>
          </cell>
          <cell r="D733">
            <v>8191</v>
          </cell>
          <cell r="E733">
            <v>1262</v>
          </cell>
        </row>
        <row r="734">
          <cell r="A734" t="str">
            <v>2120501</v>
          </cell>
        </row>
        <row r="734">
          <cell r="D734">
            <v>7252</v>
          </cell>
          <cell r="E734">
            <v>2556</v>
          </cell>
        </row>
        <row r="735">
          <cell r="A735" t="str">
            <v>2120601</v>
          </cell>
        </row>
        <row r="736">
          <cell r="A736" t="str">
            <v>2129999</v>
          </cell>
        </row>
        <row r="737">
          <cell r="A737" t="str">
            <v>2130105</v>
          </cell>
        </row>
        <row r="738">
          <cell r="A738" t="str">
            <v>2130106</v>
          </cell>
        </row>
        <row r="738">
          <cell r="C738">
            <v>812</v>
          </cell>
          <cell r="D738">
            <v>101</v>
          </cell>
          <cell r="E738">
            <v>92</v>
          </cell>
        </row>
        <row r="739">
          <cell r="A739" t="str">
            <v>2130108</v>
          </cell>
        </row>
        <row r="739">
          <cell r="C739">
            <v>152</v>
          </cell>
          <cell r="D739">
            <v>2476</v>
          </cell>
          <cell r="E739">
            <v>968</v>
          </cell>
        </row>
        <row r="740">
          <cell r="A740" t="str">
            <v>2130109</v>
          </cell>
        </row>
        <row r="740">
          <cell r="C740">
            <v>33</v>
          </cell>
          <cell r="D740">
            <v>3</v>
          </cell>
          <cell r="E740">
            <v>23</v>
          </cell>
        </row>
        <row r="741">
          <cell r="A741" t="str">
            <v>2130110</v>
          </cell>
        </row>
        <row r="741">
          <cell r="C741">
            <v>39</v>
          </cell>
          <cell r="D741">
            <v>39</v>
          </cell>
          <cell r="E741">
            <v>27</v>
          </cell>
        </row>
        <row r="742">
          <cell r="A742" t="str">
            <v>2130111</v>
          </cell>
        </row>
        <row r="742">
          <cell r="D742">
            <v>174</v>
          </cell>
        </row>
        <row r="743">
          <cell r="A743" t="str">
            <v>2130112</v>
          </cell>
        </row>
        <row r="744">
          <cell r="A744" t="str">
            <v>2130114</v>
          </cell>
        </row>
        <row r="745">
          <cell r="A745" t="str">
            <v>2130119</v>
          </cell>
        </row>
        <row r="745">
          <cell r="D745">
            <v>168</v>
          </cell>
        </row>
        <row r="746">
          <cell r="A746" t="str">
            <v>2130120</v>
          </cell>
        </row>
        <row r="746">
          <cell r="D746">
            <v>17107</v>
          </cell>
        </row>
        <row r="747">
          <cell r="A747" t="str">
            <v>2130121</v>
          </cell>
        </row>
        <row r="748">
          <cell r="A748" t="str">
            <v>2130122</v>
          </cell>
        </row>
        <row r="748">
          <cell r="C748">
            <v>24068</v>
          </cell>
          <cell r="D748">
            <v>5083</v>
          </cell>
          <cell r="E748">
            <v>47608</v>
          </cell>
        </row>
        <row r="749">
          <cell r="A749" t="str">
            <v>2130124</v>
          </cell>
        </row>
        <row r="750">
          <cell r="A750" t="str">
            <v>2130125</v>
          </cell>
        </row>
        <row r="751">
          <cell r="A751" t="str">
            <v>2130126</v>
          </cell>
        </row>
        <row r="752">
          <cell r="A752" t="str">
            <v>2130135</v>
          </cell>
        </row>
        <row r="752">
          <cell r="D752">
            <v>423</v>
          </cell>
        </row>
        <row r="753">
          <cell r="A753" t="str">
            <v>2130142</v>
          </cell>
        </row>
        <row r="753">
          <cell r="D753">
            <v>679</v>
          </cell>
        </row>
        <row r="754">
          <cell r="A754" t="str">
            <v>2130148</v>
          </cell>
        </row>
        <row r="755">
          <cell r="A755" t="str">
            <v>2130152</v>
          </cell>
        </row>
        <row r="756">
          <cell r="A756" t="str">
            <v>2130153</v>
          </cell>
        </row>
        <row r="756">
          <cell r="D756">
            <v>21678</v>
          </cell>
        </row>
        <row r="757">
          <cell r="A757" t="str">
            <v>2130199</v>
          </cell>
        </row>
        <row r="757">
          <cell r="C757">
            <v>910</v>
          </cell>
          <cell r="D757">
            <v>7217</v>
          </cell>
          <cell r="E757">
            <v>4993</v>
          </cell>
        </row>
        <row r="758">
          <cell r="A758" t="str">
            <v>2130201</v>
          </cell>
        </row>
        <row r="758">
          <cell r="C758">
            <v>986</v>
          </cell>
          <cell r="D758">
            <v>1086</v>
          </cell>
        </row>
        <row r="759">
          <cell r="A759" t="str">
            <v>2130202</v>
          </cell>
        </row>
        <row r="760">
          <cell r="A760" t="str">
            <v>2130203</v>
          </cell>
        </row>
        <row r="761">
          <cell r="A761" t="str">
            <v>2130204</v>
          </cell>
        </row>
        <row r="761">
          <cell r="E761">
            <v>1019</v>
          </cell>
        </row>
        <row r="762">
          <cell r="A762" t="str">
            <v>2130205</v>
          </cell>
        </row>
        <row r="762">
          <cell r="D762">
            <v>564</v>
          </cell>
          <cell r="E762">
            <v>70</v>
          </cell>
        </row>
        <row r="763">
          <cell r="A763" t="str">
            <v>2130206</v>
          </cell>
        </row>
        <row r="764">
          <cell r="A764" t="str">
            <v>2130207</v>
          </cell>
        </row>
        <row r="764">
          <cell r="C764">
            <v>326</v>
          </cell>
          <cell r="D764">
            <v>291</v>
          </cell>
        </row>
        <row r="765">
          <cell r="A765" t="str">
            <v>2130209</v>
          </cell>
        </row>
        <row r="766">
          <cell r="A766" t="str">
            <v>2130211</v>
          </cell>
        </row>
        <row r="766">
          <cell r="C766">
            <v>51</v>
          </cell>
          <cell r="D766">
            <v>48</v>
          </cell>
          <cell r="E766">
            <v>36</v>
          </cell>
        </row>
        <row r="767">
          <cell r="A767" t="str">
            <v>2130212</v>
          </cell>
        </row>
        <row r="767">
          <cell r="D767">
            <v>142</v>
          </cell>
        </row>
        <row r="768">
          <cell r="A768" t="str">
            <v>2130213</v>
          </cell>
        </row>
        <row r="769">
          <cell r="A769" t="str">
            <v>2130217</v>
          </cell>
        </row>
        <row r="769">
          <cell r="C769">
            <v>4</v>
          </cell>
        </row>
        <row r="769">
          <cell r="E769">
            <v>3</v>
          </cell>
        </row>
        <row r="770">
          <cell r="A770" t="str">
            <v>2130220</v>
          </cell>
        </row>
        <row r="771">
          <cell r="A771" t="str">
            <v>2130221</v>
          </cell>
        </row>
        <row r="772">
          <cell r="A772" t="str">
            <v>2130223</v>
          </cell>
        </row>
        <row r="773">
          <cell r="A773" t="str">
            <v>2130226</v>
          </cell>
        </row>
        <row r="774">
          <cell r="A774" t="str">
            <v>2130227</v>
          </cell>
        </row>
        <row r="775">
          <cell r="A775" t="str">
            <v>2130234</v>
          </cell>
        </row>
        <row r="775">
          <cell r="C775">
            <v>100</v>
          </cell>
          <cell r="D775">
            <v>65</v>
          </cell>
          <cell r="E775">
            <v>70</v>
          </cell>
        </row>
        <row r="776">
          <cell r="A776" t="str">
            <v>2130236</v>
          </cell>
        </row>
        <row r="777">
          <cell r="A777" t="str">
            <v>2130237</v>
          </cell>
        </row>
        <row r="777">
          <cell r="D777">
            <v>28</v>
          </cell>
        </row>
        <row r="778">
          <cell r="A778" t="str">
            <v>2130238</v>
          </cell>
        </row>
        <row r="779">
          <cell r="A779" t="str">
            <v>2130299</v>
          </cell>
        </row>
        <row r="779">
          <cell r="D779">
            <v>23</v>
          </cell>
        </row>
        <row r="780">
          <cell r="A780" t="str">
            <v>2130301</v>
          </cell>
        </row>
        <row r="780">
          <cell r="C780">
            <v>4521</v>
          </cell>
          <cell r="D780">
            <v>3683</v>
          </cell>
          <cell r="E780">
            <v>5038</v>
          </cell>
        </row>
        <row r="781">
          <cell r="A781" t="str">
            <v>2130302</v>
          </cell>
        </row>
        <row r="782">
          <cell r="A782" t="str">
            <v>2130303</v>
          </cell>
        </row>
        <row r="783">
          <cell r="A783" t="str">
            <v>2130304</v>
          </cell>
        </row>
        <row r="784">
          <cell r="A784" t="str">
            <v>2130305</v>
          </cell>
        </row>
        <row r="784">
          <cell r="D784">
            <v>12207</v>
          </cell>
          <cell r="E784">
            <v>2110</v>
          </cell>
        </row>
        <row r="785">
          <cell r="A785" t="str">
            <v>2130306</v>
          </cell>
        </row>
        <row r="785">
          <cell r="C785">
            <v>1168</v>
          </cell>
          <cell r="D785">
            <v>515</v>
          </cell>
          <cell r="E785">
            <v>318</v>
          </cell>
        </row>
        <row r="786">
          <cell r="A786" t="str">
            <v>2130307</v>
          </cell>
        </row>
        <row r="787">
          <cell r="A787" t="str">
            <v>2130308</v>
          </cell>
        </row>
        <row r="788">
          <cell r="A788" t="str">
            <v>2130309</v>
          </cell>
        </row>
        <row r="789">
          <cell r="A789" t="str">
            <v>2130310</v>
          </cell>
        </row>
        <row r="790">
          <cell r="A790" t="str">
            <v>2130311</v>
          </cell>
        </row>
        <row r="791">
          <cell r="A791" t="str">
            <v>2130312</v>
          </cell>
        </row>
        <row r="792">
          <cell r="A792" t="str">
            <v>2130313</v>
          </cell>
        </row>
        <row r="793">
          <cell r="A793" t="str">
            <v>2130314</v>
          </cell>
        </row>
        <row r="793">
          <cell r="D793">
            <v>10</v>
          </cell>
        </row>
        <row r="794">
          <cell r="A794" t="str">
            <v>2130315</v>
          </cell>
        </row>
        <row r="794">
          <cell r="D794">
            <v>119</v>
          </cell>
        </row>
        <row r="795">
          <cell r="A795" t="str">
            <v>2130316</v>
          </cell>
        </row>
        <row r="795">
          <cell r="D795">
            <v>336</v>
          </cell>
        </row>
        <row r="796">
          <cell r="A796" t="str">
            <v>2130317</v>
          </cell>
        </row>
        <row r="797">
          <cell r="A797" t="str">
            <v>2130318</v>
          </cell>
        </row>
        <row r="798">
          <cell r="A798" t="str">
            <v>2130319</v>
          </cell>
        </row>
        <row r="798">
          <cell r="D798">
            <v>2220</v>
          </cell>
        </row>
        <row r="799">
          <cell r="A799" t="str">
            <v>2130321</v>
          </cell>
        </row>
        <row r="800">
          <cell r="A800" t="str">
            <v>2130322</v>
          </cell>
        </row>
        <row r="801">
          <cell r="A801" t="str">
            <v>2130333</v>
          </cell>
        </row>
        <row r="802">
          <cell r="A802" t="str">
            <v>2130334</v>
          </cell>
        </row>
        <row r="803">
          <cell r="A803" t="str">
            <v>2130335</v>
          </cell>
        </row>
        <row r="803">
          <cell r="D803">
            <v>429</v>
          </cell>
        </row>
        <row r="804">
          <cell r="A804" t="str">
            <v>2130336</v>
          </cell>
        </row>
        <row r="805">
          <cell r="A805" t="str">
            <v>2130337</v>
          </cell>
        </row>
        <row r="806">
          <cell r="A806" t="str">
            <v>2130399</v>
          </cell>
        </row>
        <row r="806">
          <cell r="D806">
            <v>81</v>
          </cell>
        </row>
        <row r="807">
          <cell r="A807" t="str">
            <v>2130504</v>
          </cell>
        </row>
        <row r="807">
          <cell r="D807">
            <v>300</v>
          </cell>
        </row>
        <row r="808">
          <cell r="A808" t="str">
            <v>2130505</v>
          </cell>
        </row>
        <row r="808">
          <cell r="C808">
            <v>18261</v>
          </cell>
          <cell r="D808">
            <v>9412</v>
          </cell>
        </row>
        <row r="809">
          <cell r="A809" t="str">
            <v>2130506</v>
          </cell>
        </row>
        <row r="810">
          <cell r="A810" t="str">
            <v>2130507</v>
          </cell>
        </row>
        <row r="811">
          <cell r="A811" t="str">
            <v>2130508</v>
          </cell>
        </row>
        <row r="812">
          <cell r="A812" t="str">
            <v>2130599</v>
          </cell>
        </row>
        <row r="812">
          <cell r="D812">
            <v>6500</v>
          </cell>
        </row>
        <row r="813">
          <cell r="A813" t="str">
            <v>2130701</v>
          </cell>
        </row>
        <row r="813">
          <cell r="D813">
            <v>3164</v>
          </cell>
        </row>
        <row r="814">
          <cell r="A814" t="str">
            <v>2130705</v>
          </cell>
        </row>
        <row r="814">
          <cell r="C814">
            <v>12971</v>
          </cell>
          <cell r="D814">
            <v>13874</v>
          </cell>
          <cell r="E814">
            <v>13233</v>
          </cell>
        </row>
        <row r="815">
          <cell r="A815" t="str">
            <v>2130706</v>
          </cell>
        </row>
        <row r="815">
          <cell r="C815">
            <v>2959</v>
          </cell>
          <cell r="D815">
            <v>462</v>
          </cell>
        </row>
        <row r="816">
          <cell r="A816" t="str">
            <v>2130707</v>
          </cell>
        </row>
        <row r="817">
          <cell r="A817" t="str">
            <v>2130799</v>
          </cell>
        </row>
        <row r="818">
          <cell r="A818" t="str">
            <v>2130801</v>
          </cell>
        </row>
        <row r="819">
          <cell r="A819" t="str">
            <v>2130803</v>
          </cell>
        </row>
        <row r="819">
          <cell r="D819">
            <v>747</v>
          </cell>
        </row>
        <row r="820">
          <cell r="A820" t="str">
            <v>2130804</v>
          </cell>
        </row>
        <row r="820">
          <cell r="C820">
            <v>275</v>
          </cell>
          <cell r="D820">
            <v>280</v>
          </cell>
        </row>
        <row r="821">
          <cell r="A821" t="str">
            <v>2130805</v>
          </cell>
        </row>
        <row r="822">
          <cell r="A822" t="str">
            <v>2130899</v>
          </cell>
        </row>
        <row r="822">
          <cell r="D822">
            <v>897</v>
          </cell>
          <cell r="E822">
            <v>488</v>
          </cell>
        </row>
        <row r="823">
          <cell r="A823" t="str">
            <v>2130901</v>
          </cell>
        </row>
        <row r="824">
          <cell r="A824" t="str">
            <v>2130999</v>
          </cell>
        </row>
        <row r="825">
          <cell r="A825" t="str">
            <v>2139901</v>
          </cell>
        </row>
        <row r="826">
          <cell r="A826" t="str">
            <v>2139999</v>
          </cell>
        </row>
        <row r="827">
          <cell r="A827" t="str">
            <v>2140101</v>
          </cell>
        </row>
        <row r="827">
          <cell r="C827">
            <v>4720</v>
          </cell>
          <cell r="D827">
            <v>4472</v>
          </cell>
          <cell r="E827">
            <v>6054</v>
          </cell>
        </row>
        <row r="828">
          <cell r="A828" t="str">
            <v>2140102</v>
          </cell>
        </row>
        <row r="829">
          <cell r="A829" t="str">
            <v>2140103</v>
          </cell>
        </row>
        <row r="830">
          <cell r="A830" t="str">
            <v>2140104</v>
          </cell>
        </row>
        <row r="830">
          <cell r="D830">
            <v>7372</v>
          </cell>
        </row>
        <row r="831">
          <cell r="A831" t="str">
            <v>2140106</v>
          </cell>
        </row>
        <row r="831">
          <cell r="C831">
            <v>950</v>
          </cell>
          <cell r="D831">
            <v>1046</v>
          </cell>
          <cell r="E831">
            <v>842</v>
          </cell>
        </row>
        <row r="832">
          <cell r="A832" t="str">
            <v>2140109</v>
          </cell>
        </row>
        <row r="833">
          <cell r="A833" t="str">
            <v>2140110</v>
          </cell>
        </row>
        <row r="834">
          <cell r="A834" t="str">
            <v>2140112</v>
          </cell>
        </row>
        <row r="835">
          <cell r="A835" t="str">
            <v>2140114</v>
          </cell>
        </row>
        <row r="836">
          <cell r="A836" t="str">
            <v>2140122</v>
          </cell>
        </row>
        <row r="837">
          <cell r="A837" t="str">
            <v>2140123</v>
          </cell>
        </row>
        <row r="838">
          <cell r="A838" t="str">
            <v>2140127</v>
          </cell>
        </row>
        <row r="839">
          <cell r="A839" t="str">
            <v>2140128</v>
          </cell>
        </row>
        <row r="840">
          <cell r="A840" t="str">
            <v>2140129</v>
          </cell>
        </row>
        <row r="841">
          <cell r="A841" t="str">
            <v>2140130</v>
          </cell>
        </row>
        <row r="842">
          <cell r="A842" t="str">
            <v>2140131</v>
          </cell>
        </row>
        <row r="843">
          <cell r="A843" t="str">
            <v>2140133</v>
          </cell>
        </row>
        <row r="844">
          <cell r="A844" t="str">
            <v>2140136</v>
          </cell>
        </row>
        <row r="845">
          <cell r="A845" t="str">
            <v>2140138</v>
          </cell>
        </row>
        <row r="846">
          <cell r="A846" t="str">
            <v>2140199</v>
          </cell>
        </row>
        <row r="846">
          <cell r="D846">
            <v>3013</v>
          </cell>
        </row>
        <row r="847">
          <cell r="A847" t="str">
            <v>2140201</v>
          </cell>
        </row>
        <row r="848">
          <cell r="A848" t="str">
            <v>2140202</v>
          </cell>
        </row>
        <row r="849">
          <cell r="A849" t="str">
            <v>2140203</v>
          </cell>
        </row>
        <row r="850">
          <cell r="A850" t="str">
            <v>2140204</v>
          </cell>
        </row>
        <row r="851">
          <cell r="A851" t="str">
            <v>2140205</v>
          </cell>
        </row>
        <row r="852">
          <cell r="A852" t="str">
            <v>2140206</v>
          </cell>
        </row>
        <row r="853">
          <cell r="A853" t="str">
            <v>2140207</v>
          </cell>
        </row>
        <row r="854">
          <cell r="A854" t="str">
            <v>2140208</v>
          </cell>
        </row>
        <row r="855">
          <cell r="A855" t="str">
            <v>2140299</v>
          </cell>
        </row>
        <row r="856">
          <cell r="A856" t="str">
            <v>2140301</v>
          </cell>
        </row>
        <row r="857">
          <cell r="A857" t="str">
            <v>2140302</v>
          </cell>
        </row>
        <row r="858">
          <cell r="A858" t="str">
            <v>2140303</v>
          </cell>
        </row>
        <row r="859">
          <cell r="A859" t="str">
            <v>2140304</v>
          </cell>
        </row>
        <row r="860">
          <cell r="A860" t="str">
            <v>2140305</v>
          </cell>
        </row>
        <row r="861">
          <cell r="A861" t="str">
            <v>2140306</v>
          </cell>
        </row>
        <row r="862">
          <cell r="A862" t="str">
            <v>2140307</v>
          </cell>
        </row>
        <row r="863">
          <cell r="A863" t="str">
            <v>2140308</v>
          </cell>
        </row>
        <row r="864">
          <cell r="A864" t="str">
            <v>2140399</v>
          </cell>
        </row>
        <row r="865">
          <cell r="A865" t="str">
            <v>2140501</v>
          </cell>
        </row>
        <row r="866">
          <cell r="A866" t="str">
            <v>2140502</v>
          </cell>
        </row>
        <row r="867">
          <cell r="A867" t="str">
            <v>2140503</v>
          </cell>
        </row>
        <row r="868">
          <cell r="A868" t="str">
            <v>2140504</v>
          </cell>
        </row>
        <row r="869">
          <cell r="A869" t="str">
            <v>2140505</v>
          </cell>
        </row>
        <row r="870">
          <cell r="A870" t="str">
            <v>2140599</v>
          </cell>
        </row>
        <row r="871">
          <cell r="A871" t="str">
            <v>2149901</v>
          </cell>
        </row>
        <row r="871">
          <cell r="D871">
            <v>270</v>
          </cell>
        </row>
        <row r="872">
          <cell r="A872" t="str">
            <v>2149999</v>
          </cell>
        </row>
        <row r="872">
          <cell r="D872">
            <v>403</v>
          </cell>
        </row>
        <row r="873">
          <cell r="A873" t="str">
            <v>2150101</v>
          </cell>
        </row>
        <row r="874">
          <cell r="A874" t="str">
            <v>2150102</v>
          </cell>
        </row>
        <row r="875">
          <cell r="A875" t="str">
            <v>2150103</v>
          </cell>
        </row>
        <row r="876">
          <cell r="A876" t="str">
            <v>2150104</v>
          </cell>
        </row>
        <row r="877">
          <cell r="A877" t="str">
            <v>2150105</v>
          </cell>
        </row>
        <row r="878">
          <cell r="A878" t="str">
            <v>2150106</v>
          </cell>
        </row>
        <row r="879">
          <cell r="A879" t="str">
            <v>2150107</v>
          </cell>
        </row>
        <row r="880">
          <cell r="A880" t="str">
            <v>2150108</v>
          </cell>
        </row>
        <row r="881">
          <cell r="A881" t="str">
            <v>2150199</v>
          </cell>
        </row>
        <row r="882">
          <cell r="A882" t="str">
            <v>2150201</v>
          </cell>
        </row>
        <row r="883">
          <cell r="A883" t="str">
            <v>2150202</v>
          </cell>
        </row>
        <row r="884">
          <cell r="A884" t="str">
            <v>2150203</v>
          </cell>
        </row>
        <row r="885">
          <cell r="A885" t="str">
            <v>2150204</v>
          </cell>
        </row>
        <row r="886">
          <cell r="A886" t="str">
            <v>2150205</v>
          </cell>
        </row>
        <row r="887">
          <cell r="A887" t="str">
            <v>2150206</v>
          </cell>
        </row>
        <row r="888">
          <cell r="A888" t="str">
            <v>2150207</v>
          </cell>
        </row>
        <row r="889">
          <cell r="A889" t="str">
            <v>2150208</v>
          </cell>
        </row>
        <row r="890">
          <cell r="A890" t="str">
            <v>2150209</v>
          </cell>
        </row>
        <row r="891">
          <cell r="A891" t="str">
            <v>2150210</v>
          </cell>
        </row>
        <row r="892">
          <cell r="A892" t="str">
            <v>2150212</v>
          </cell>
        </row>
        <row r="893">
          <cell r="A893" t="str">
            <v>2150213</v>
          </cell>
        </row>
        <row r="894">
          <cell r="A894" t="str">
            <v>2150214</v>
          </cell>
        </row>
        <row r="895">
          <cell r="A895" t="str">
            <v>2150215</v>
          </cell>
        </row>
        <row r="896">
          <cell r="A896" t="str">
            <v>2150299</v>
          </cell>
        </row>
        <row r="897">
          <cell r="A897" t="str">
            <v>2150301</v>
          </cell>
        </row>
        <row r="898">
          <cell r="A898" t="str">
            <v>2150302</v>
          </cell>
        </row>
        <row r="899">
          <cell r="A899" t="str">
            <v>2150303</v>
          </cell>
        </row>
        <row r="900">
          <cell r="A900" t="str">
            <v>2150399</v>
          </cell>
        </row>
        <row r="901">
          <cell r="A901" t="str">
            <v>2150501</v>
          </cell>
        </row>
        <row r="901">
          <cell r="C901">
            <v>334</v>
          </cell>
          <cell r="D901">
            <v>589</v>
          </cell>
          <cell r="E901">
            <v>477</v>
          </cell>
        </row>
        <row r="902">
          <cell r="A902" t="str">
            <v>2150502</v>
          </cell>
        </row>
        <row r="903">
          <cell r="A903" t="str">
            <v>2150503</v>
          </cell>
        </row>
        <row r="904">
          <cell r="A904" t="str">
            <v>2150505</v>
          </cell>
        </row>
        <row r="905">
          <cell r="A905" t="str">
            <v>2150507</v>
          </cell>
        </row>
        <row r="906">
          <cell r="A906" t="str">
            <v>2150508</v>
          </cell>
        </row>
        <row r="907">
          <cell r="A907" t="str">
            <v>2150516</v>
          </cell>
        </row>
        <row r="908">
          <cell r="A908" t="str">
            <v>2150517</v>
          </cell>
        </row>
        <row r="909">
          <cell r="A909" t="str">
            <v>2150550</v>
          </cell>
        </row>
        <row r="910">
          <cell r="A910" t="str">
            <v>2150599</v>
          </cell>
        </row>
        <row r="910">
          <cell r="D910">
            <v>135</v>
          </cell>
        </row>
        <row r="911">
          <cell r="A911" t="str">
            <v>2150701</v>
          </cell>
        </row>
        <row r="912">
          <cell r="A912" t="str">
            <v>2150702</v>
          </cell>
        </row>
        <row r="913">
          <cell r="A913" t="str">
            <v>2150703</v>
          </cell>
        </row>
        <row r="914">
          <cell r="A914" t="str">
            <v>2150704</v>
          </cell>
        </row>
        <row r="915">
          <cell r="A915" t="str">
            <v>2150799</v>
          </cell>
        </row>
        <row r="916">
          <cell r="A916" t="str">
            <v>2150801</v>
          </cell>
        </row>
        <row r="917">
          <cell r="A917" t="str">
            <v>2150802</v>
          </cell>
        </row>
        <row r="918">
          <cell r="A918" t="str">
            <v>2150803</v>
          </cell>
        </row>
        <row r="919">
          <cell r="A919" t="str">
            <v>2150804</v>
          </cell>
        </row>
        <row r="920">
          <cell r="A920" t="str">
            <v>2150805</v>
          </cell>
        </row>
        <row r="920">
          <cell r="C920">
            <v>500</v>
          </cell>
          <cell r="D920">
            <v>2554</v>
          </cell>
          <cell r="E920">
            <v>500</v>
          </cell>
        </row>
        <row r="921">
          <cell r="A921" t="str">
            <v>2150806</v>
          </cell>
        </row>
        <row r="922">
          <cell r="A922" t="str">
            <v>2150899</v>
          </cell>
        </row>
        <row r="923">
          <cell r="A923" t="str">
            <v>2159901</v>
          </cell>
        </row>
        <row r="924">
          <cell r="A924" t="str">
            <v>2159904</v>
          </cell>
        </row>
        <row r="925">
          <cell r="A925" t="str">
            <v>2159905</v>
          </cell>
        </row>
        <row r="926">
          <cell r="A926" t="str">
            <v>2159906</v>
          </cell>
        </row>
        <row r="927">
          <cell r="A927" t="str">
            <v>2159999</v>
          </cell>
        </row>
        <row r="928">
          <cell r="A928" t="str">
            <v>2160201</v>
          </cell>
        </row>
        <row r="929">
          <cell r="A929" t="str">
            <v>2160202</v>
          </cell>
        </row>
        <row r="930">
          <cell r="A930" t="str">
            <v>2160203</v>
          </cell>
        </row>
        <row r="931">
          <cell r="A931" t="str">
            <v>2160216</v>
          </cell>
        </row>
        <row r="932">
          <cell r="A932" t="str">
            <v>2160217</v>
          </cell>
        </row>
        <row r="933">
          <cell r="A933" t="str">
            <v>2160218</v>
          </cell>
        </row>
        <row r="934">
          <cell r="A934" t="str">
            <v>2160219</v>
          </cell>
        </row>
        <row r="934">
          <cell r="D934">
            <v>44</v>
          </cell>
        </row>
        <row r="935">
          <cell r="A935" t="str">
            <v>2160250</v>
          </cell>
        </row>
        <row r="935">
          <cell r="C935">
            <v>292</v>
          </cell>
          <cell r="D935">
            <v>329</v>
          </cell>
          <cell r="E935">
            <v>325</v>
          </cell>
        </row>
        <row r="936">
          <cell r="A936" t="str">
            <v>2160299</v>
          </cell>
        </row>
        <row r="936">
          <cell r="D936">
            <v>33</v>
          </cell>
        </row>
        <row r="937">
          <cell r="A937" t="str">
            <v>2160601</v>
          </cell>
        </row>
        <row r="938">
          <cell r="A938" t="str">
            <v>2160602</v>
          </cell>
        </row>
        <row r="939">
          <cell r="A939" t="str">
            <v>2160603</v>
          </cell>
        </row>
        <row r="940">
          <cell r="A940" t="str">
            <v>2160607</v>
          </cell>
        </row>
        <row r="941">
          <cell r="A941" t="str">
            <v>2160699</v>
          </cell>
        </row>
        <row r="942">
          <cell r="A942" t="str">
            <v>2169901</v>
          </cell>
        </row>
        <row r="943">
          <cell r="A943" t="str">
            <v>2169999</v>
          </cell>
        </row>
        <row r="943">
          <cell r="E943">
            <v>4</v>
          </cell>
        </row>
        <row r="944">
          <cell r="A944" t="str">
            <v>2170101</v>
          </cell>
        </row>
        <row r="945">
          <cell r="A945" t="str">
            <v>2170102</v>
          </cell>
        </row>
        <row r="946">
          <cell r="A946" t="str">
            <v>2170103</v>
          </cell>
        </row>
        <row r="947">
          <cell r="A947" t="str">
            <v>2170104</v>
          </cell>
        </row>
        <row r="948">
          <cell r="A948" t="str">
            <v>2170150</v>
          </cell>
        </row>
        <row r="949">
          <cell r="A949" t="str">
            <v>2170199</v>
          </cell>
        </row>
        <row r="950">
          <cell r="A950" t="str">
            <v>2170201</v>
          </cell>
        </row>
        <row r="951">
          <cell r="A951" t="str">
            <v>2170202</v>
          </cell>
        </row>
        <row r="952">
          <cell r="A952" t="str">
            <v>2170203</v>
          </cell>
        </row>
        <row r="953">
          <cell r="A953" t="str">
            <v>2170204</v>
          </cell>
        </row>
        <row r="954">
          <cell r="A954" t="str">
            <v>2170205</v>
          </cell>
        </row>
        <row r="955">
          <cell r="A955" t="str">
            <v>2170206</v>
          </cell>
        </row>
        <row r="956">
          <cell r="A956" t="str">
            <v>2170207</v>
          </cell>
        </row>
        <row r="957">
          <cell r="A957" t="str">
            <v>2170208</v>
          </cell>
        </row>
        <row r="958">
          <cell r="A958" t="str">
            <v>2170299</v>
          </cell>
        </row>
        <row r="959">
          <cell r="A959" t="str">
            <v>2170301</v>
          </cell>
        </row>
        <row r="960">
          <cell r="A960" t="str">
            <v>2170302</v>
          </cell>
        </row>
        <row r="961">
          <cell r="A961" t="str">
            <v>2170303</v>
          </cell>
        </row>
        <row r="962">
          <cell r="A962" t="str">
            <v>2170304</v>
          </cell>
        </row>
        <row r="963">
          <cell r="A963" t="str">
            <v>2170399</v>
          </cell>
        </row>
        <row r="964">
          <cell r="A964" t="str">
            <v>2170499</v>
          </cell>
        </row>
        <row r="965">
          <cell r="A965" t="str">
            <v>2179902</v>
          </cell>
        </row>
        <row r="966">
          <cell r="A966" t="str">
            <v>2179999</v>
          </cell>
        </row>
        <row r="967">
          <cell r="A967" t="str">
            <v>21901</v>
          </cell>
        </row>
        <row r="967">
          <cell r="E967">
            <v>33</v>
          </cell>
        </row>
        <row r="968">
          <cell r="A968" t="str">
            <v>21902</v>
          </cell>
        </row>
        <row r="969">
          <cell r="A969" t="str">
            <v>21903</v>
          </cell>
        </row>
        <row r="970">
          <cell r="A970" t="str">
            <v>21904</v>
          </cell>
        </row>
        <row r="971">
          <cell r="A971" t="str">
            <v>21905</v>
          </cell>
        </row>
        <row r="972">
          <cell r="A972" t="str">
            <v>21906</v>
          </cell>
        </row>
        <row r="973">
          <cell r="A973" t="str">
            <v>21907</v>
          </cell>
        </row>
        <row r="974">
          <cell r="A974" t="str">
            <v>21908</v>
          </cell>
        </row>
        <row r="975">
          <cell r="A975" t="str">
            <v>21999</v>
          </cell>
        </row>
        <row r="976">
          <cell r="A976" t="str">
            <v>2200101</v>
          </cell>
        </row>
        <row r="976">
          <cell r="C976">
            <v>2704</v>
          </cell>
          <cell r="D976">
            <v>3402</v>
          </cell>
          <cell r="E976">
            <v>3157</v>
          </cell>
        </row>
        <row r="977">
          <cell r="A977" t="str">
            <v>2200102</v>
          </cell>
        </row>
        <row r="978">
          <cell r="A978" t="str">
            <v>2200103</v>
          </cell>
        </row>
        <row r="979">
          <cell r="A979" t="str">
            <v>2200104</v>
          </cell>
        </row>
        <row r="979">
          <cell r="D979">
            <v>825</v>
          </cell>
        </row>
        <row r="980">
          <cell r="A980" t="str">
            <v>2200106</v>
          </cell>
        </row>
        <row r="980">
          <cell r="D980">
            <v>109</v>
          </cell>
        </row>
        <row r="981">
          <cell r="A981" t="str">
            <v>2200107</v>
          </cell>
        </row>
        <row r="982">
          <cell r="A982" t="str">
            <v>2200108</v>
          </cell>
        </row>
        <row r="983">
          <cell r="A983" t="str">
            <v>2200109</v>
          </cell>
        </row>
        <row r="983">
          <cell r="D983">
            <v>447</v>
          </cell>
        </row>
        <row r="984">
          <cell r="A984" t="str">
            <v>2200112</v>
          </cell>
        </row>
        <row r="985">
          <cell r="A985" t="str">
            <v>2200113</v>
          </cell>
        </row>
        <row r="986">
          <cell r="A986" t="str">
            <v>2200114</v>
          </cell>
        </row>
        <row r="987">
          <cell r="A987" t="str">
            <v>2200115</v>
          </cell>
        </row>
        <row r="988">
          <cell r="A988" t="str">
            <v>2200116</v>
          </cell>
        </row>
        <row r="989">
          <cell r="A989" t="str">
            <v>2200119</v>
          </cell>
        </row>
        <row r="990">
          <cell r="A990" t="str">
            <v>2200120</v>
          </cell>
        </row>
        <row r="991">
          <cell r="A991" t="str">
            <v>2200121</v>
          </cell>
        </row>
        <row r="992">
          <cell r="A992" t="str">
            <v>2200122</v>
          </cell>
        </row>
        <row r="993">
          <cell r="A993" t="str">
            <v>2200123</v>
          </cell>
        </row>
        <row r="994">
          <cell r="A994" t="str">
            <v>2200124</v>
          </cell>
        </row>
        <row r="995">
          <cell r="A995" t="str">
            <v>2200125</v>
          </cell>
        </row>
        <row r="996">
          <cell r="A996" t="str">
            <v>2200126</v>
          </cell>
        </row>
        <row r="997">
          <cell r="A997" t="str">
            <v>2200127</v>
          </cell>
        </row>
        <row r="998">
          <cell r="A998" t="str">
            <v>2200128</v>
          </cell>
        </row>
        <row r="999">
          <cell r="A999" t="str">
            <v>2200129</v>
          </cell>
        </row>
        <row r="1000">
          <cell r="A1000" t="str">
            <v>2200150</v>
          </cell>
        </row>
        <row r="1000">
          <cell r="D1000">
            <v>11</v>
          </cell>
        </row>
        <row r="1001">
          <cell r="A1001" t="str">
            <v>2200199</v>
          </cell>
        </row>
        <row r="1001">
          <cell r="D1001">
            <v>593</v>
          </cell>
        </row>
        <row r="1002">
          <cell r="A1002" t="str">
            <v>2200501</v>
          </cell>
        </row>
        <row r="1002">
          <cell r="D1002">
            <v>38</v>
          </cell>
        </row>
        <row r="1003">
          <cell r="A1003" t="str">
            <v>2200502</v>
          </cell>
        </row>
        <row r="1004">
          <cell r="A1004" t="str">
            <v>2200503</v>
          </cell>
        </row>
        <row r="1005">
          <cell r="A1005" t="str">
            <v>2200504</v>
          </cell>
        </row>
        <row r="1005">
          <cell r="C1005">
            <v>66</v>
          </cell>
          <cell r="D1005">
            <v>76</v>
          </cell>
          <cell r="E1005">
            <v>69</v>
          </cell>
        </row>
        <row r="1006">
          <cell r="A1006" t="str">
            <v>2200506</v>
          </cell>
        </row>
        <row r="1007">
          <cell r="A1007" t="str">
            <v>2200507</v>
          </cell>
        </row>
        <row r="1008">
          <cell r="A1008" t="str">
            <v>2200508</v>
          </cell>
        </row>
        <row r="1009">
          <cell r="A1009" t="str">
            <v>2200509</v>
          </cell>
        </row>
        <row r="1009">
          <cell r="C1009">
            <v>162</v>
          </cell>
          <cell r="D1009">
            <v>91</v>
          </cell>
          <cell r="E1009">
            <v>162</v>
          </cell>
        </row>
        <row r="1010">
          <cell r="A1010" t="str">
            <v>2200510</v>
          </cell>
        </row>
        <row r="1011">
          <cell r="A1011" t="str">
            <v>2200511</v>
          </cell>
        </row>
        <row r="1012">
          <cell r="A1012" t="str">
            <v>2200512</v>
          </cell>
        </row>
        <row r="1013">
          <cell r="A1013" t="str">
            <v>2200513</v>
          </cell>
        </row>
        <row r="1014">
          <cell r="A1014" t="str">
            <v>2200514</v>
          </cell>
        </row>
        <row r="1015">
          <cell r="A1015" t="str">
            <v>2200599</v>
          </cell>
        </row>
        <row r="1016">
          <cell r="A1016" t="str">
            <v>2209999</v>
          </cell>
        </row>
        <row r="1017">
          <cell r="A1017" t="str">
            <v>2210102</v>
          </cell>
        </row>
        <row r="1018">
          <cell r="A1018" t="str">
            <v>2210103</v>
          </cell>
        </row>
        <row r="1019">
          <cell r="A1019" t="str">
            <v>2210104</v>
          </cell>
        </row>
        <row r="1020">
          <cell r="A1020" t="str">
            <v>2210105</v>
          </cell>
        </row>
        <row r="1020">
          <cell r="D1020">
            <v>6</v>
          </cell>
          <cell r="E1020">
            <v>416</v>
          </cell>
        </row>
        <row r="1021">
          <cell r="A1021" t="str">
            <v>2210108</v>
          </cell>
        </row>
        <row r="1021">
          <cell r="C1021">
            <v>127</v>
          </cell>
          <cell r="D1021">
            <v>1520</v>
          </cell>
        </row>
        <row r="1022">
          <cell r="A1022" t="str">
            <v>2210112</v>
          </cell>
        </row>
        <row r="1023">
          <cell r="A1023" t="str">
            <v>2210113</v>
          </cell>
        </row>
        <row r="1024">
          <cell r="A1024" t="str">
            <v>2210199</v>
          </cell>
        </row>
        <row r="1024">
          <cell r="D1024">
            <v>236</v>
          </cell>
        </row>
        <row r="1025">
          <cell r="A1025" t="str">
            <v>2210201</v>
          </cell>
        </row>
        <row r="1025">
          <cell r="C1025">
            <v>11356</v>
          </cell>
          <cell r="D1025">
            <v>10199</v>
          </cell>
          <cell r="E1025">
            <v>12643</v>
          </cell>
        </row>
        <row r="1026">
          <cell r="A1026" t="str">
            <v>2210202</v>
          </cell>
        </row>
        <row r="1027">
          <cell r="A1027" t="str">
            <v>2210203</v>
          </cell>
        </row>
        <row r="1028">
          <cell r="A1028" t="str">
            <v>2210301</v>
          </cell>
        </row>
        <row r="1029">
          <cell r="A1029" t="str">
            <v>2210302</v>
          </cell>
        </row>
        <row r="1030">
          <cell r="A1030" t="str">
            <v>2210399</v>
          </cell>
        </row>
        <row r="1031">
          <cell r="A1031" t="str">
            <v>2220101</v>
          </cell>
        </row>
        <row r="1031">
          <cell r="D1031">
            <v>27</v>
          </cell>
        </row>
        <row r="1032">
          <cell r="A1032" t="str">
            <v>2220102</v>
          </cell>
        </row>
        <row r="1033">
          <cell r="A1033" t="str">
            <v>2220103</v>
          </cell>
        </row>
        <row r="1034">
          <cell r="A1034" t="str">
            <v>2220104</v>
          </cell>
        </row>
        <row r="1035">
          <cell r="A1035" t="str">
            <v>2220105</v>
          </cell>
        </row>
        <row r="1036">
          <cell r="A1036" t="str">
            <v>2220106</v>
          </cell>
        </row>
        <row r="1037">
          <cell r="A1037" t="str">
            <v>2220107</v>
          </cell>
        </row>
        <row r="1038">
          <cell r="A1038" t="str">
            <v>2220112</v>
          </cell>
        </row>
        <row r="1038">
          <cell r="C1038">
            <v>136</v>
          </cell>
        </row>
        <row r="1038">
          <cell r="E1038">
            <v>136</v>
          </cell>
        </row>
        <row r="1039">
          <cell r="A1039" t="str">
            <v>2220113</v>
          </cell>
        </row>
        <row r="1040">
          <cell r="A1040" t="str">
            <v>2220114</v>
          </cell>
        </row>
        <row r="1041">
          <cell r="A1041" t="str">
            <v>2220115</v>
          </cell>
        </row>
        <row r="1042">
          <cell r="A1042" t="str">
            <v>2220118</v>
          </cell>
        </row>
        <row r="1043">
          <cell r="A1043" t="str">
            <v>2220119</v>
          </cell>
        </row>
        <row r="1044">
          <cell r="A1044" t="str">
            <v>2220120</v>
          </cell>
        </row>
        <row r="1045">
          <cell r="A1045" t="str">
            <v>2220121</v>
          </cell>
        </row>
        <row r="1046">
          <cell r="A1046" t="str">
            <v>2220150</v>
          </cell>
        </row>
        <row r="1046">
          <cell r="C1046">
            <v>577</v>
          </cell>
          <cell r="D1046">
            <v>497</v>
          </cell>
          <cell r="E1046">
            <v>668</v>
          </cell>
        </row>
        <row r="1047">
          <cell r="A1047" t="str">
            <v>2220199</v>
          </cell>
        </row>
        <row r="1047">
          <cell r="C1047">
            <v>602</v>
          </cell>
          <cell r="D1047">
            <v>1425</v>
          </cell>
        </row>
        <row r="1048">
          <cell r="A1048" t="str">
            <v>2220301</v>
          </cell>
        </row>
        <row r="1049">
          <cell r="A1049" t="str">
            <v>2220303</v>
          </cell>
        </row>
        <row r="1050">
          <cell r="A1050" t="str">
            <v>2220304</v>
          </cell>
        </row>
        <row r="1051">
          <cell r="A1051" t="str">
            <v>2220305</v>
          </cell>
        </row>
        <row r="1052">
          <cell r="A1052" t="str">
            <v>2220306</v>
          </cell>
        </row>
        <row r="1053">
          <cell r="A1053" t="str">
            <v>2220399</v>
          </cell>
        </row>
        <row r="1054">
          <cell r="A1054" t="str">
            <v>2220401</v>
          </cell>
        </row>
        <row r="1055">
          <cell r="A1055" t="str">
            <v>2220402</v>
          </cell>
        </row>
        <row r="1056">
          <cell r="A1056" t="str">
            <v>2220403</v>
          </cell>
        </row>
        <row r="1057">
          <cell r="A1057" t="str">
            <v>2220404</v>
          </cell>
        </row>
        <row r="1058">
          <cell r="A1058" t="str">
            <v>2220499</v>
          </cell>
        </row>
        <row r="1059">
          <cell r="A1059" t="str">
            <v>2220501</v>
          </cell>
        </row>
        <row r="1060">
          <cell r="A1060" t="str">
            <v>2220502</v>
          </cell>
        </row>
        <row r="1061">
          <cell r="A1061" t="str">
            <v>2220503</v>
          </cell>
        </row>
        <row r="1062">
          <cell r="A1062" t="str">
            <v>2220504</v>
          </cell>
        </row>
        <row r="1063">
          <cell r="A1063" t="str">
            <v>2220505</v>
          </cell>
        </row>
        <row r="1064">
          <cell r="A1064" t="str">
            <v>2220506</v>
          </cell>
        </row>
        <row r="1065">
          <cell r="A1065" t="str">
            <v>2220507</v>
          </cell>
        </row>
        <row r="1066">
          <cell r="A1066" t="str">
            <v>2220508</v>
          </cell>
        </row>
        <row r="1067">
          <cell r="A1067" t="str">
            <v>2220509</v>
          </cell>
        </row>
        <row r="1068">
          <cell r="A1068" t="str">
            <v>2220510</v>
          </cell>
        </row>
        <row r="1069">
          <cell r="A1069" t="str">
            <v>2220511</v>
          </cell>
        </row>
        <row r="1070">
          <cell r="A1070" t="str">
            <v>2220599</v>
          </cell>
        </row>
        <row r="1071">
          <cell r="A1071" t="str">
            <v>2240101</v>
          </cell>
        </row>
        <row r="1071">
          <cell r="C1071">
            <v>602</v>
          </cell>
          <cell r="D1071">
            <v>940</v>
          </cell>
          <cell r="E1071">
            <v>615</v>
          </cell>
        </row>
        <row r="1072">
          <cell r="A1072" t="str">
            <v>2240102</v>
          </cell>
        </row>
        <row r="1073">
          <cell r="A1073" t="str">
            <v>2240103</v>
          </cell>
        </row>
        <row r="1074">
          <cell r="A1074" t="str">
            <v>2240104</v>
          </cell>
        </row>
        <row r="1074">
          <cell r="D1074">
            <v>413</v>
          </cell>
        </row>
        <row r="1075">
          <cell r="A1075" t="str">
            <v>2240105</v>
          </cell>
        </row>
        <row r="1076">
          <cell r="A1076" t="str">
            <v>2240106</v>
          </cell>
        </row>
        <row r="1077">
          <cell r="A1077" t="str">
            <v>2240108</v>
          </cell>
        </row>
        <row r="1078">
          <cell r="A1078" t="str">
            <v>2240109</v>
          </cell>
        </row>
        <row r="1079">
          <cell r="A1079" t="str">
            <v>2240150</v>
          </cell>
        </row>
        <row r="1080">
          <cell r="A1080" t="str">
            <v>2240199</v>
          </cell>
        </row>
        <row r="1081">
          <cell r="A1081" t="str">
            <v>2240201</v>
          </cell>
        </row>
        <row r="1082">
          <cell r="A1082" t="str">
            <v>2240202</v>
          </cell>
        </row>
        <row r="1083">
          <cell r="A1083" t="str">
            <v>2240203</v>
          </cell>
        </row>
        <row r="1084">
          <cell r="A1084" t="str">
            <v>2240204</v>
          </cell>
        </row>
        <row r="1084">
          <cell r="D1084">
            <v>188</v>
          </cell>
          <cell r="E1084">
            <v>465</v>
          </cell>
        </row>
        <row r="1085">
          <cell r="A1085" t="str">
            <v>2240250</v>
          </cell>
        </row>
        <row r="1086">
          <cell r="A1086" t="str">
            <v>2240299</v>
          </cell>
        </row>
        <row r="1086">
          <cell r="C1086">
            <v>3385</v>
          </cell>
          <cell r="D1086">
            <v>2777</v>
          </cell>
          <cell r="E1086">
            <v>2790</v>
          </cell>
        </row>
        <row r="1087">
          <cell r="A1087" t="str">
            <v>2240401</v>
          </cell>
        </row>
        <row r="1088">
          <cell r="A1088" t="str">
            <v>2240402</v>
          </cell>
        </row>
        <row r="1089">
          <cell r="A1089" t="str">
            <v>2240403</v>
          </cell>
        </row>
        <row r="1090">
          <cell r="A1090" t="str">
            <v>2240404</v>
          </cell>
        </row>
        <row r="1091">
          <cell r="A1091" t="str">
            <v>2240405</v>
          </cell>
        </row>
        <row r="1092">
          <cell r="A1092" t="str">
            <v>2240450</v>
          </cell>
        </row>
        <row r="1093">
          <cell r="A1093" t="str">
            <v>2240499</v>
          </cell>
        </row>
        <row r="1094">
          <cell r="A1094" t="str">
            <v>2240501</v>
          </cell>
        </row>
        <row r="1095">
          <cell r="A1095" t="str">
            <v>2240502</v>
          </cell>
        </row>
        <row r="1096">
          <cell r="A1096" t="str">
            <v>2240503</v>
          </cell>
        </row>
        <row r="1097">
          <cell r="A1097" t="str">
            <v>2240504</v>
          </cell>
        </row>
        <row r="1098">
          <cell r="A1098" t="str">
            <v>2240505</v>
          </cell>
        </row>
        <row r="1099">
          <cell r="A1099" t="str">
            <v>2240506</v>
          </cell>
        </row>
        <row r="1100">
          <cell r="A1100" t="str">
            <v>2240507</v>
          </cell>
        </row>
        <row r="1101">
          <cell r="A1101" t="str">
            <v>2240508</v>
          </cell>
        </row>
        <row r="1102">
          <cell r="A1102" t="str">
            <v>2240509</v>
          </cell>
        </row>
        <row r="1103">
          <cell r="A1103" t="str">
            <v>2240510</v>
          </cell>
        </row>
        <row r="1104">
          <cell r="A1104" t="str">
            <v>2240550</v>
          </cell>
        </row>
        <row r="1105">
          <cell r="A1105" t="str">
            <v>2240599</v>
          </cell>
        </row>
        <row r="1106">
          <cell r="A1106" t="str">
            <v>2240601</v>
          </cell>
        </row>
        <row r="1107">
          <cell r="A1107" t="str">
            <v>2240602</v>
          </cell>
        </row>
        <row r="1108">
          <cell r="A1108" t="str">
            <v>2240699</v>
          </cell>
        </row>
        <row r="1109">
          <cell r="A1109" t="str">
            <v>2240703</v>
          </cell>
        </row>
        <row r="1109">
          <cell r="D1109">
            <v>4640</v>
          </cell>
        </row>
        <row r="1110">
          <cell r="A1110" t="str">
            <v>2240704</v>
          </cell>
        </row>
        <row r="1111">
          <cell r="A1111" t="str">
            <v>2240799</v>
          </cell>
        </row>
        <row r="1112">
          <cell r="A1112" t="str">
            <v>2249999</v>
          </cell>
        </row>
        <row r="1113">
          <cell r="A1113" t="str">
            <v>227</v>
          </cell>
        </row>
        <row r="1113">
          <cell r="C1113">
            <v>8000</v>
          </cell>
        </row>
        <row r="1113">
          <cell r="E1113">
            <v>8000</v>
          </cell>
        </row>
        <row r="1114">
          <cell r="A1114" t="str">
            <v>2290201</v>
          </cell>
        </row>
        <row r="1115">
          <cell r="A1115" t="str">
            <v>2299999</v>
          </cell>
        </row>
        <row r="1115">
          <cell r="C1115">
            <v>10347</v>
          </cell>
          <cell r="D1115">
            <v>10750</v>
          </cell>
          <cell r="E1115">
            <v>14410</v>
          </cell>
        </row>
        <row r="1116">
          <cell r="A1116" t="str">
            <v>2320301</v>
          </cell>
        </row>
        <row r="1116">
          <cell r="C1116">
            <v>7148</v>
          </cell>
          <cell r="D1116">
            <v>6147</v>
          </cell>
          <cell r="E1116">
            <v>6000</v>
          </cell>
        </row>
        <row r="1117">
          <cell r="A1117" t="str">
            <v>2320302</v>
          </cell>
        </row>
        <row r="1118">
          <cell r="A1118" t="str">
            <v>2320303</v>
          </cell>
        </row>
        <row r="1119">
          <cell r="A1119" t="str">
            <v>2320399</v>
          </cell>
        </row>
        <row r="1120">
          <cell r="A1120" t="str">
            <v>2330301</v>
          </cell>
        </row>
        <row r="1120">
          <cell r="D1120">
            <v>1</v>
          </cell>
        </row>
      </sheetData>
      <sheetData sheetId="8"/>
      <sheetData sheetId="9">
        <row r="7">
          <cell r="A7" t="str">
            <v>110090102</v>
          </cell>
        </row>
        <row r="7">
          <cell r="C7">
            <v>50000</v>
          </cell>
          <cell r="D7">
            <v>30000</v>
          </cell>
          <cell r="E7">
            <v>20000</v>
          </cell>
        </row>
        <row r="8">
          <cell r="A8" t="str">
            <v>23008</v>
          </cell>
        </row>
        <row r="8">
          <cell r="C8">
            <v>0</v>
          </cell>
          <cell r="D8">
            <v>10505</v>
          </cell>
          <cell r="E8">
            <v>0</v>
          </cell>
        </row>
        <row r="9">
          <cell r="A9" t="str">
            <v>11008</v>
          </cell>
        </row>
        <row r="9">
          <cell r="C9">
            <v>182</v>
          </cell>
          <cell r="D9">
            <v>182</v>
          </cell>
          <cell r="E9">
            <v>6815</v>
          </cell>
        </row>
        <row r="10">
          <cell r="A10" t="str">
            <v>110080002</v>
          </cell>
        </row>
        <row r="10">
          <cell r="E10">
            <v>0</v>
          </cell>
        </row>
        <row r="11">
          <cell r="A11" t="str">
            <v>110080003</v>
          </cell>
        </row>
        <row r="11">
          <cell r="E11">
            <v>0</v>
          </cell>
        </row>
        <row r="12">
          <cell r="A12" t="str">
            <v>1100102</v>
          </cell>
        </row>
        <row r="12">
          <cell r="C12">
            <v>760</v>
          </cell>
          <cell r="D12">
            <v>760</v>
          </cell>
          <cell r="E12">
            <v>760</v>
          </cell>
        </row>
        <row r="13">
          <cell r="A13" t="str">
            <v>1100103</v>
          </cell>
        </row>
        <row r="13">
          <cell r="C13">
            <v>1593</v>
          </cell>
          <cell r="D13">
            <v>1593</v>
          </cell>
          <cell r="E13">
            <v>1593</v>
          </cell>
        </row>
        <row r="14">
          <cell r="A14" t="str">
            <v>1100104</v>
          </cell>
        </row>
        <row r="14">
          <cell r="C14">
            <v>1337</v>
          </cell>
          <cell r="D14">
            <v>1337</v>
          </cell>
          <cell r="E14">
            <v>1337</v>
          </cell>
        </row>
        <row r="15">
          <cell r="A15" t="str">
            <v>1100105</v>
          </cell>
        </row>
        <row r="15">
          <cell r="C15">
            <v>3</v>
          </cell>
          <cell r="D15">
            <v>3</v>
          </cell>
          <cell r="E15">
            <v>3</v>
          </cell>
        </row>
        <row r="16">
          <cell r="A16" t="str">
            <v>1100106</v>
          </cell>
        </row>
        <row r="16">
          <cell r="C16">
            <v>4907</v>
          </cell>
          <cell r="D16">
            <v>4907</v>
          </cell>
          <cell r="E16">
            <v>4907</v>
          </cell>
        </row>
        <row r="17">
          <cell r="A17" t="str">
            <v>1100199</v>
          </cell>
        </row>
        <row r="18">
          <cell r="A18" t="str">
            <v>1100201</v>
          </cell>
        </row>
        <row r="18">
          <cell r="E18">
            <v>47619</v>
          </cell>
        </row>
        <row r="19">
          <cell r="A19" t="str">
            <v>1100202</v>
          </cell>
        </row>
        <row r="19">
          <cell r="C19">
            <v>116659</v>
          </cell>
          <cell r="D19">
            <v>138243</v>
          </cell>
          <cell r="E19">
            <v>116045</v>
          </cell>
        </row>
        <row r="20">
          <cell r="A20" t="str">
            <v>1100207</v>
          </cell>
        </row>
        <row r="20">
          <cell r="C20">
            <v>40522</v>
          </cell>
          <cell r="D20">
            <v>50257</v>
          </cell>
          <cell r="E20">
            <v>48957</v>
          </cell>
        </row>
        <row r="21">
          <cell r="A21" t="str">
            <v>1100208</v>
          </cell>
        </row>
        <row r="21">
          <cell r="C21">
            <v>244</v>
          </cell>
          <cell r="D21">
            <v>5517</v>
          </cell>
          <cell r="E21">
            <v>375</v>
          </cell>
        </row>
        <row r="22">
          <cell r="A22" t="str">
            <v>110020891</v>
          </cell>
        </row>
        <row r="23">
          <cell r="A23" t="str">
            <v>1100212</v>
          </cell>
        </row>
        <row r="24">
          <cell r="A24" t="str">
            <v>1100214</v>
          </cell>
        </row>
        <row r="25">
          <cell r="A25" t="str">
            <v>1100225</v>
          </cell>
        </row>
        <row r="25">
          <cell r="C25">
            <v>10703</v>
          </cell>
          <cell r="D25">
            <v>13145</v>
          </cell>
          <cell r="E25">
            <v>8121</v>
          </cell>
        </row>
        <row r="26">
          <cell r="A26" t="str">
            <v>1100226</v>
          </cell>
        </row>
        <row r="27">
          <cell r="A27" t="str">
            <v>1100227</v>
          </cell>
        </row>
        <row r="27">
          <cell r="C27">
            <v>48256</v>
          </cell>
          <cell r="D27">
            <v>48868</v>
          </cell>
          <cell r="E27">
            <v>3372</v>
          </cell>
        </row>
        <row r="28">
          <cell r="A28" t="str">
            <v>1100228</v>
          </cell>
        </row>
        <row r="29">
          <cell r="A29" t="str">
            <v>1100229</v>
          </cell>
        </row>
        <row r="29">
          <cell r="C29">
            <v>200</v>
          </cell>
          <cell r="D29">
            <v>200</v>
          </cell>
          <cell r="E29">
            <v>200</v>
          </cell>
        </row>
        <row r="30">
          <cell r="A30" t="str">
            <v>1100230</v>
          </cell>
        </row>
        <row r="31">
          <cell r="A31" t="str">
            <v>1100231</v>
          </cell>
        </row>
        <row r="31">
          <cell r="C31">
            <v>11355</v>
          </cell>
          <cell r="D31">
            <v>17492</v>
          </cell>
          <cell r="E31">
            <v>14591</v>
          </cell>
        </row>
        <row r="32">
          <cell r="A32" t="str">
            <v>1100241</v>
          </cell>
        </row>
        <row r="33">
          <cell r="A33" t="str">
            <v>1100242</v>
          </cell>
        </row>
        <row r="34">
          <cell r="A34" t="str">
            <v>1100243</v>
          </cell>
        </row>
        <row r="35">
          <cell r="A35" t="str">
            <v>1100244</v>
          </cell>
        </row>
        <row r="35">
          <cell r="C35">
            <v>2157</v>
          </cell>
          <cell r="D35">
            <v>2541</v>
          </cell>
          <cell r="E35">
            <v>2238</v>
          </cell>
        </row>
        <row r="36">
          <cell r="A36" t="str">
            <v>1100245</v>
          </cell>
        </row>
        <row r="36">
          <cell r="C36">
            <v>49280</v>
          </cell>
          <cell r="D36">
            <v>48294</v>
          </cell>
          <cell r="E36">
            <v>39447</v>
          </cell>
        </row>
        <row r="37">
          <cell r="A37" t="str">
            <v>1100246</v>
          </cell>
        </row>
        <row r="38">
          <cell r="A38" t="str">
            <v>1100247</v>
          </cell>
        </row>
        <row r="38">
          <cell r="C38">
            <v>565</v>
          </cell>
          <cell r="D38">
            <v>618</v>
          </cell>
          <cell r="E38">
            <v>728</v>
          </cell>
        </row>
        <row r="39">
          <cell r="A39" t="str">
            <v>1100248</v>
          </cell>
        </row>
        <row r="39">
          <cell r="C39">
            <v>24617</v>
          </cell>
          <cell r="D39">
            <v>32322</v>
          </cell>
          <cell r="E39">
            <v>29634</v>
          </cell>
        </row>
        <row r="40">
          <cell r="A40" t="str">
            <v>1100249</v>
          </cell>
        </row>
        <row r="40">
          <cell r="C40">
            <v>12282</v>
          </cell>
          <cell r="D40">
            <v>17361</v>
          </cell>
          <cell r="E40">
            <v>12419</v>
          </cell>
        </row>
        <row r="41">
          <cell r="A41" t="str">
            <v>1100250</v>
          </cell>
        </row>
        <row r="41">
          <cell r="D41">
            <v>18</v>
          </cell>
          <cell r="E41">
            <v>692</v>
          </cell>
        </row>
        <row r="42">
          <cell r="A42" t="str">
            <v>1100251</v>
          </cell>
        </row>
        <row r="43">
          <cell r="A43" t="str">
            <v>1100252</v>
          </cell>
        </row>
        <row r="43">
          <cell r="C43">
            <v>24787</v>
          </cell>
          <cell r="D43">
            <v>32120</v>
          </cell>
          <cell r="E43">
            <v>27285</v>
          </cell>
        </row>
        <row r="44">
          <cell r="A44" t="str">
            <v>1100253</v>
          </cell>
        </row>
        <row r="44">
          <cell r="C44">
            <v>47</v>
          </cell>
          <cell r="D44">
            <v>8786</v>
          </cell>
          <cell r="E44">
            <v>138</v>
          </cell>
        </row>
        <row r="45">
          <cell r="A45" t="str">
            <v>1100254</v>
          </cell>
        </row>
        <row r="46">
          <cell r="A46" t="str">
            <v>1100255</v>
          </cell>
        </row>
        <row r="47">
          <cell r="A47" t="str">
            <v>1100256</v>
          </cell>
        </row>
        <row r="48">
          <cell r="A48" t="str">
            <v>1100257</v>
          </cell>
        </row>
        <row r="49">
          <cell r="A49" t="str">
            <v>1100258</v>
          </cell>
        </row>
        <row r="49">
          <cell r="C49">
            <v>153</v>
          </cell>
          <cell r="D49">
            <v>279</v>
          </cell>
          <cell r="E49">
            <v>1034</v>
          </cell>
        </row>
        <row r="50">
          <cell r="A50" t="str">
            <v>1100259</v>
          </cell>
        </row>
        <row r="51">
          <cell r="A51" t="str">
            <v>1100260</v>
          </cell>
        </row>
        <row r="51">
          <cell r="D51">
            <v>4223</v>
          </cell>
        </row>
        <row r="52">
          <cell r="A52" t="str">
            <v>1100269</v>
          </cell>
        </row>
        <row r="53">
          <cell r="A53" t="str">
            <v>1100299</v>
          </cell>
        </row>
        <row r="53">
          <cell r="C53">
            <v>900</v>
          </cell>
          <cell r="D53">
            <v>962</v>
          </cell>
          <cell r="E53">
            <v>866</v>
          </cell>
        </row>
        <row r="54">
          <cell r="A54" t="str">
            <v>1100301</v>
          </cell>
        </row>
        <row r="54">
          <cell r="D54">
            <v>112</v>
          </cell>
          <cell r="E54">
            <v>1</v>
          </cell>
        </row>
        <row r="55">
          <cell r="A55" t="str">
            <v>1100302</v>
          </cell>
        </row>
        <row r="56">
          <cell r="A56" t="str">
            <v>1100303</v>
          </cell>
        </row>
        <row r="56">
          <cell r="D56">
            <v>15</v>
          </cell>
        </row>
        <row r="57">
          <cell r="A57" t="str">
            <v>1100304</v>
          </cell>
        </row>
        <row r="57">
          <cell r="D57">
            <v>89</v>
          </cell>
        </row>
        <row r="58">
          <cell r="A58" t="str">
            <v>1100305</v>
          </cell>
        </row>
        <row r="58">
          <cell r="C58">
            <v>70</v>
          </cell>
          <cell r="D58">
            <v>2066</v>
          </cell>
          <cell r="E58">
            <v>98.9</v>
          </cell>
        </row>
        <row r="59">
          <cell r="A59" t="str">
            <v>1100306</v>
          </cell>
        </row>
        <row r="59">
          <cell r="D59">
            <v>90</v>
          </cell>
        </row>
        <row r="60">
          <cell r="A60" t="str">
            <v>1100307</v>
          </cell>
        </row>
        <row r="60">
          <cell r="C60">
            <v>26</v>
          </cell>
          <cell r="D60">
            <v>143</v>
          </cell>
        </row>
        <row r="61">
          <cell r="A61" t="str">
            <v>1100308</v>
          </cell>
        </row>
        <row r="61">
          <cell r="D61">
            <v>30</v>
          </cell>
        </row>
        <row r="62">
          <cell r="A62" t="str">
            <v>1100310</v>
          </cell>
        </row>
        <row r="62">
          <cell r="C62">
            <v>286</v>
          </cell>
          <cell r="D62">
            <v>863</v>
          </cell>
          <cell r="E62">
            <v>243.9</v>
          </cell>
        </row>
        <row r="63">
          <cell r="A63" t="str">
            <v>1100311</v>
          </cell>
        </row>
        <row r="63">
          <cell r="D63">
            <v>8444</v>
          </cell>
          <cell r="E63">
            <v>1589</v>
          </cell>
        </row>
        <row r="64">
          <cell r="A64" t="str">
            <v>1100312</v>
          </cell>
        </row>
        <row r="65">
          <cell r="A65" t="str">
            <v>1100313</v>
          </cell>
        </row>
        <row r="65">
          <cell r="C65">
            <v>3234</v>
          </cell>
          <cell r="D65">
            <v>8665</v>
          </cell>
          <cell r="E65">
            <v>1632</v>
          </cell>
        </row>
        <row r="66">
          <cell r="A66" t="str">
            <v>1100314</v>
          </cell>
        </row>
        <row r="66">
          <cell r="D66">
            <v>2787</v>
          </cell>
        </row>
        <row r="67">
          <cell r="A67" t="str">
            <v>1100315</v>
          </cell>
        </row>
        <row r="68">
          <cell r="A68" t="str">
            <v>1100316</v>
          </cell>
        </row>
        <row r="68">
          <cell r="C68">
            <v>14</v>
          </cell>
          <cell r="D68">
            <v>4</v>
          </cell>
        </row>
        <row r="69">
          <cell r="A69" t="str">
            <v>1100317</v>
          </cell>
        </row>
        <row r="70">
          <cell r="A70" t="str">
            <v>1100320</v>
          </cell>
        </row>
        <row r="71">
          <cell r="A71" t="str">
            <v>1100321</v>
          </cell>
        </row>
        <row r="71">
          <cell r="D71">
            <v>1419</v>
          </cell>
        </row>
        <row r="72">
          <cell r="A72" t="str">
            <v>1100322</v>
          </cell>
        </row>
        <row r="73">
          <cell r="A73" t="str">
            <v>1100324</v>
          </cell>
        </row>
        <row r="73">
          <cell r="D73">
            <v>198</v>
          </cell>
        </row>
        <row r="74">
          <cell r="A74" t="str">
            <v>1100399</v>
          </cell>
        </row>
        <row r="74">
          <cell r="D74">
            <v>50</v>
          </cell>
        </row>
        <row r="75">
          <cell r="A75" t="str">
            <v>1100601</v>
          </cell>
        </row>
        <row r="76">
          <cell r="A76" t="str">
            <v>1100602</v>
          </cell>
        </row>
        <row r="77">
          <cell r="A77" t="str">
            <v>110060291</v>
          </cell>
        </row>
        <row r="78">
          <cell r="A78" t="str">
            <v>110090103</v>
          </cell>
        </row>
        <row r="79">
          <cell r="A79" t="str">
            <v>110090199</v>
          </cell>
        </row>
        <row r="80">
          <cell r="A80" t="str">
            <v>110110101</v>
          </cell>
        </row>
        <row r="80">
          <cell r="D80">
            <v>19600</v>
          </cell>
        </row>
        <row r="81">
          <cell r="A81" t="str">
            <v>110110102</v>
          </cell>
        </row>
        <row r="82">
          <cell r="A82" t="str">
            <v>110110103</v>
          </cell>
        </row>
        <row r="83">
          <cell r="A83" t="str">
            <v>110110104</v>
          </cell>
        </row>
        <row r="84">
          <cell r="A84" t="str">
            <v>11015</v>
          </cell>
        </row>
        <row r="84">
          <cell r="D84">
            <v>33831</v>
          </cell>
          <cell r="E84">
            <v>20000</v>
          </cell>
        </row>
        <row r="85">
          <cell r="A85" t="str">
            <v>1102101</v>
          </cell>
        </row>
        <row r="86">
          <cell r="A86" t="str">
            <v>1102101</v>
          </cell>
        </row>
        <row r="87">
          <cell r="A87" t="str">
            <v>1102101</v>
          </cell>
        </row>
        <row r="88">
          <cell r="A88" t="str">
            <v>1102102</v>
          </cell>
        </row>
        <row r="89">
          <cell r="A89" t="str">
            <v>1102102</v>
          </cell>
        </row>
        <row r="90">
          <cell r="A90" t="str">
            <v>1102102</v>
          </cell>
        </row>
        <row r="91">
          <cell r="A91" t="str">
            <v>1102103</v>
          </cell>
        </row>
        <row r="92">
          <cell r="A92" t="str">
            <v>1102103</v>
          </cell>
        </row>
        <row r="93">
          <cell r="A93" t="str">
            <v>1102103</v>
          </cell>
        </row>
        <row r="94">
          <cell r="A94" t="str">
            <v>1102199</v>
          </cell>
        </row>
        <row r="95">
          <cell r="A95" t="str">
            <v>1102199</v>
          </cell>
        </row>
        <row r="96">
          <cell r="A96" t="str">
            <v>1102199</v>
          </cell>
        </row>
        <row r="97">
          <cell r="A97" t="str">
            <v>105040101</v>
          </cell>
        </row>
        <row r="98">
          <cell r="A98" t="str">
            <v>105040102</v>
          </cell>
        </row>
        <row r="99">
          <cell r="A99" t="str">
            <v>105040103</v>
          </cell>
        </row>
        <row r="100">
          <cell r="A100" t="str">
            <v>105040104</v>
          </cell>
        </row>
        <row r="101">
          <cell r="A101" t="str">
            <v>23001</v>
          </cell>
        </row>
        <row r="102">
          <cell r="A102" t="str">
            <v>23002</v>
          </cell>
        </row>
        <row r="103">
          <cell r="A103" t="str">
            <v>2300291</v>
          </cell>
        </row>
        <row r="104">
          <cell r="A104" t="str">
            <v>23003</v>
          </cell>
        </row>
        <row r="105">
          <cell r="A105" t="str">
            <v>2300601</v>
          </cell>
        </row>
        <row r="105">
          <cell r="C105">
            <v>5034</v>
          </cell>
          <cell r="D105">
            <v>5034</v>
          </cell>
          <cell r="E105">
            <v>5034</v>
          </cell>
        </row>
        <row r="106">
          <cell r="A106" t="str">
            <v>2300602</v>
          </cell>
        </row>
        <row r="106">
          <cell r="C106">
            <v>34966</v>
          </cell>
          <cell r="D106">
            <v>30666</v>
          </cell>
          <cell r="E106">
            <v>32966</v>
          </cell>
        </row>
        <row r="107">
          <cell r="A107" t="str">
            <v>230060291</v>
          </cell>
        </row>
        <row r="108">
          <cell r="A108" t="str">
            <v>2300901</v>
          </cell>
        </row>
        <row r="108">
          <cell r="D108">
            <v>6815</v>
          </cell>
          <cell r="E108">
            <v>1590</v>
          </cell>
        </row>
        <row r="109">
          <cell r="A109" t="str">
            <v>230090102</v>
          </cell>
        </row>
        <row r="110">
          <cell r="A110" t="str">
            <v>230090103</v>
          </cell>
        </row>
        <row r="111">
          <cell r="A111" t="str">
            <v>2301101</v>
          </cell>
        </row>
        <row r="112">
          <cell r="A112" t="str">
            <v>2301102</v>
          </cell>
        </row>
        <row r="113">
          <cell r="A113" t="str">
            <v>2301103</v>
          </cell>
        </row>
        <row r="114">
          <cell r="A114" t="str">
            <v>2301104</v>
          </cell>
        </row>
        <row r="115">
          <cell r="A115" t="str">
            <v>230110403</v>
          </cell>
        </row>
        <row r="116">
          <cell r="A116" t="str">
            <v>23015</v>
          </cell>
        </row>
        <row r="116">
          <cell r="D116">
            <v>15112</v>
          </cell>
        </row>
        <row r="117">
          <cell r="A117" t="str">
            <v>23016</v>
          </cell>
        </row>
        <row r="118">
          <cell r="A118" t="str">
            <v>2302101</v>
          </cell>
        </row>
        <row r="119">
          <cell r="A119" t="str">
            <v>2302101</v>
          </cell>
        </row>
        <row r="120">
          <cell r="A120" t="str">
            <v>2302101</v>
          </cell>
        </row>
        <row r="121">
          <cell r="A121" t="str">
            <v>2302102</v>
          </cell>
        </row>
        <row r="122">
          <cell r="A122" t="str">
            <v>2302102</v>
          </cell>
        </row>
        <row r="123">
          <cell r="A123" t="str">
            <v>2302102</v>
          </cell>
        </row>
        <row r="124">
          <cell r="A124" t="str">
            <v>2302103</v>
          </cell>
        </row>
        <row r="125">
          <cell r="A125" t="str">
            <v>2302103</v>
          </cell>
        </row>
        <row r="126">
          <cell r="A126" t="str">
            <v>2302103</v>
          </cell>
        </row>
        <row r="127">
          <cell r="A127" t="str">
            <v>2302199</v>
          </cell>
        </row>
        <row r="128">
          <cell r="A128" t="str">
            <v>2302199</v>
          </cell>
        </row>
        <row r="129">
          <cell r="A129" t="str">
            <v>2302199</v>
          </cell>
        </row>
        <row r="130">
          <cell r="A130" t="str">
            <v>2310301</v>
          </cell>
        </row>
        <row r="130">
          <cell r="C130">
            <v>2068</v>
          </cell>
          <cell r="D130">
            <v>20009</v>
          </cell>
          <cell r="E130">
            <v>2601</v>
          </cell>
        </row>
        <row r="131">
          <cell r="A131" t="str">
            <v>2310302</v>
          </cell>
        </row>
        <row r="132">
          <cell r="A132" t="str">
            <v>2310303</v>
          </cell>
        </row>
        <row r="133">
          <cell r="A133" t="str">
            <v>2310399</v>
          </cell>
        </row>
      </sheetData>
      <sheetData sheetId="10"/>
      <sheetData sheetId="11"/>
      <sheetData sheetId="12"/>
      <sheetData sheetId="13"/>
      <sheetData sheetId="14"/>
      <sheetData sheetId="15"/>
      <sheetData sheetId="16"/>
      <sheetData sheetId="17"/>
      <sheetData sheetId="18">
        <row r="7">
          <cell r="B7" t="str">
            <v>1100802</v>
          </cell>
        </row>
        <row r="7">
          <cell r="D7">
            <v>48427</v>
          </cell>
          <cell r="E7">
            <v>41327</v>
          </cell>
          <cell r="F7">
            <v>25841</v>
          </cell>
        </row>
        <row r="8">
          <cell r="B8" t="str">
            <v>103010202</v>
          </cell>
        </row>
        <row r="9">
          <cell r="B9" t="str">
            <v>1030112</v>
          </cell>
        </row>
        <row r="10">
          <cell r="B10" t="str">
            <v>1030129</v>
          </cell>
        </row>
        <row r="11">
          <cell r="B11" t="str">
            <v>1030146</v>
          </cell>
        </row>
        <row r="11">
          <cell r="D11">
            <v>5500</v>
          </cell>
          <cell r="E11">
            <v>873</v>
          </cell>
          <cell r="F11">
            <v>900</v>
          </cell>
        </row>
        <row r="12">
          <cell r="B12" t="str">
            <v>1030147</v>
          </cell>
        </row>
        <row r="12">
          <cell r="D12">
            <v>22000</v>
          </cell>
          <cell r="E12">
            <v>332</v>
          </cell>
          <cell r="F12">
            <v>500</v>
          </cell>
        </row>
        <row r="13">
          <cell r="B13" t="str">
            <v>103014801</v>
          </cell>
        </row>
        <row r="13">
          <cell r="D13">
            <v>102000</v>
          </cell>
          <cell r="E13">
            <v>27853</v>
          </cell>
          <cell r="F13">
            <v>61000</v>
          </cell>
        </row>
        <row r="14">
          <cell r="B14" t="str">
            <v>103014802</v>
          </cell>
        </row>
        <row r="14">
          <cell r="E14">
            <v>1334</v>
          </cell>
        </row>
        <row r="15">
          <cell r="B15" t="str">
            <v>103014803</v>
          </cell>
        </row>
        <row r="16">
          <cell r="B16" t="str">
            <v>103014898</v>
          </cell>
        </row>
        <row r="16">
          <cell r="E16">
            <v>-718</v>
          </cell>
        </row>
        <row r="17">
          <cell r="B17" t="str">
            <v>103014899</v>
          </cell>
        </row>
        <row r="17">
          <cell r="E17">
            <v>4085</v>
          </cell>
        </row>
        <row r="18">
          <cell r="B18" t="str">
            <v>103015002</v>
          </cell>
        </row>
        <row r="19">
          <cell r="B19" t="str">
            <v>103015501</v>
          </cell>
        </row>
        <row r="20">
          <cell r="B20" t="str">
            <v>103015502</v>
          </cell>
        </row>
        <row r="21">
          <cell r="B21" t="str">
            <v>1030156</v>
          </cell>
        </row>
        <row r="21">
          <cell r="E21">
            <v>986</v>
          </cell>
          <cell r="F21">
            <v>1000</v>
          </cell>
        </row>
        <row r="22">
          <cell r="B22" t="str">
            <v>1030157</v>
          </cell>
        </row>
        <row r="23">
          <cell r="B23" t="str">
            <v>103015803</v>
          </cell>
        </row>
        <row r="24">
          <cell r="B24" t="str">
            <v>1030159</v>
          </cell>
        </row>
        <row r="25">
          <cell r="B25" t="str">
            <v>1030178</v>
          </cell>
        </row>
        <row r="25">
          <cell r="D25">
            <v>500</v>
          </cell>
          <cell r="E25">
            <v>560</v>
          </cell>
          <cell r="F25">
            <v>600</v>
          </cell>
        </row>
        <row r="26">
          <cell r="B26" t="str">
            <v>103018003</v>
          </cell>
        </row>
        <row r="27">
          <cell r="B27" t="str">
            <v>103018004</v>
          </cell>
        </row>
        <row r="28">
          <cell r="B28" t="str">
            <v>103018005</v>
          </cell>
        </row>
        <row r="29">
          <cell r="B29" t="str">
            <v>103018006</v>
          </cell>
        </row>
        <row r="30">
          <cell r="B30" t="str">
            <v>103018007</v>
          </cell>
        </row>
        <row r="31">
          <cell r="B31" t="str">
            <v>1030182</v>
          </cell>
        </row>
        <row r="32">
          <cell r="B32" t="str">
            <v>1030183</v>
          </cell>
        </row>
        <row r="33">
          <cell r="B33" t="str">
            <v>1030199</v>
          </cell>
        </row>
        <row r="33">
          <cell r="E33">
            <v>1256</v>
          </cell>
        </row>
        <row r="34">
          <cell r="B34" t="str">
            <v>1031003</v>
          </cell>
        </row>
        <row r="35">
          <cell r="B35" t="str">
            <v>1031005</v>
          </cell>
        </row>
        <row r="36">
          <cell r="B36" t="str">
            <v>103100601</v>
          </cell>
        </row>
        <row r="37">
          <cell r="B37" t="str">
            <v>103100602</v>
          </cell>
        </row>
        <row r="37">
          <cell r="F37">
            <v>28000</v>
          </cell>
        </row>
        <row r="38">
          <cell r="B38" t="str">
            <v>103100699</v>
          </cell>
        </row>
        <row r="39">
          <cell r="B39" t="str">
            <v>1031008</v>
          </cell>
        </row>
        <row r="40">
          <cell r="B40" t="str">
            <v>1031009</v>
          </cell>
        </row>
        <row r="41">
          <cell r="B41" t="str">
            <v>1031010</v>
          </cell>
        </row>
        <row r="42">
          <cell r="B42" t="str">
            <v>1031011</v>
          </cell>
        </row>
        <row r="43">
          <cell r="B43" t="str">
            <v>1031012</v>
          </cell>
        </row>
        <row r="44">
          <cell r="B44" t="str">
            <v>103101301</v>
          </cell>
        </row>
        <row r="45">
          <cell r="B45" t="str">
            <v>103101399</v>
          </cell>
        </row>
        <row r="46">
          <cell r="B46" t="str">
            <v>1031014</v>
          </cell>
        </row>
        <row r="47">
          <cell r="B47" t="str">
            <v>103109998</v>
          </cell>
        </row>
        <row r="47">
          <cell r="F47">
            <v>8000</v>
          </cell>
        </row>
        <row r="48">
          <cell r="B48" t="str">
            <v>103109999</v>
          </cell>
        </row>
        <row r="49">
          <cell r="B49" t="str">
            <v>11004</v>
          </cell>
        </row>
        <row r="49">
          <cell r="D49">
            <v>321</v>
          </cell>
          <cell r="E49">
            <v>14021</v>
          </cell>
          <cell r="F49">
            <v>420</v>
          </cell>
        </row>
        <row r="50">
          <cell r="B50" t="str">
            <v>1100413</v>
          </cell>
        </row>
        <row r="51">
          <cell r="B51" t="str">
            <v>1100491</v>
          </cell>
        </row>
        <row r="52">
          <cell r="B52" t="str">
            <v>110060301</v>
          </cell>
        </row>
        <row r="53">
          <cell r="B53" t="str">
            <v>110060302</v>
          </cell>
        </row>
        <row r="54">
          <cell r="B54" t="str">
            <v>110060399</v>
          </cell>
        </row>
        <row r="55">
          <cell r="B55" t="str">
            <v>11006039991</v>
          </cell>
        </row>
        <row r="56">
          <cell r="B56" t="str">
            <v>110090202</v>
          </cell>
        </row>
        <row r="57">
          <cell r="B57" t="str">
            <v>110090203</v>
          </cell>
        </row>
        <row r="58">
          <cell r="B58" t="str">
            <v>110090204</v>
          </cell>
        </row>
        <row r="59">
          <cell r="B59" t="str">
            <v>110090205</v>
          </cell>
        </row>
        <row r="60">
          <cell r="B60" t="str">
            <v>110090206</v>
          </cell>
        </row>
        <row r="61">
          <cell r="B61" t="str">
            <v>110090207</v>
          </cell>
        </row>
        <row r="62">
          <cell r="B62" t="str">
            <v>11009029901</v>
          </cell>
        </row>
        <row r="63">
          <cell r="B63" t="str">
            <v>11009029991</v>
          </cell>
        </row>
        <row r="63">
          <cell r="E63">
            <v>10505</v>
          </cell>
        </row>
        <row r="64">
          <cell r="B64" t="str">
            <v>1101102</v>
          </cell>
        </row>
        <row r="64">
          <cell r="E64">
            <v>127100</v>
          </cell>
        </row>
        <row r="65">
          <cell r="B65" t="str">
            <v>1102201</v>
          </cell>
        </row>
        <row r="66">
          <cell r="B66" t="str">
            <v>1050402</v>
          </cell>
        </row>
        <row r="67">
          <cell r="B67" t="str">
            <v>2059801</v>
          </cell>
        </row>
        <row r="68">
          <cell r="B68" t="str">
            <v>2059802</v>
          </cell>
        </row>
        <row r="69">
          <cell r="B69" t="str">
            <v>2059803</v>
          </cell>
        </row>
        <row r="70">
          <cell r="B70" t="str">
            <v>2059804</v>
          </cell>
        </row>
        <row r="71">
          <cell r="B71" t="str">
            <v>2059899</v>
          </cell>
        </row>
        <row r="72">
          <cell r="B72" t="str">
            <v>2061001</v>
          </cell>
        </row>
        <row r="73">
          <cell r="B73" t="str">
            <v>2061002</v>
          </cell>
        </row>
        <row r="74">
          <cell r="B74" t="str">
            <v>2061003</v>
          </cell>
        </row>
        <row r="75">
          <cell r="B75" t="str">
            <v>2061004</v>
          </cell>
        </row>
        <row r="76">
          <cell r="B76" t="str">
            <v>2061005</v>
          </cell>
        </row>
        <row r="77">
          <cell r="B77" t="str">
            <v>2061099</v>
          </cell>
        </row>
        <row r="78">
          <cell r="B78" t="str">
            <v>2069801</v>
          </cell>
        </row>
        <row r="79">
          <cell r="B79" t="str">
            <v>2069802</v>
          </cell>
        </row>
        <row r="80">
          <cell r="B80" t="str">
            <v>2069803</v>
          </cell>
        </row>
        <row r="81">
          <cell r="B81" t="str">
            <v>2069804</v>
          </cell>
        </row>
        <row r="82">
          <cell r="B82" t="str">
            <v>2069805</v>
          </cell>
        </row>
        <row r="83">
          <cell r="B83" t="str">
            <v>2069899</v>
          </cell>
        </row>
        <row r="84">
          <cell r="B84" t="str">
            <v>2070701</v>
          </cell>
        </row>
        <row r="85">
          <cell r="B85" t="str">
            <v>2070702</v>
          </cell>
        </row>
        <row r="85">
          <cell r="D85">
            <v>9</v>
          </cell>
          <cell r="E85">
            <v>2</v>
          </cell>
        </row>
        <row r="86">
          <cell r="B86" t="str">
            <v>2070703</v>
          </cell>
        </row>
        <row r="87">
          <cell r="B87" t="str">
            <v>2070704</v>
          </cell>
        </row>
        <row r="88">
          <cell r="B88" t="str">
            <v>2070799</v>
          </cell>
        </row>
        <row r="89">
          <cell r="B89" t="str">
            <v>2070901</v>
          </cell>
        </row>
        <row r="90">
          <cell r="B90" t="str">
            <v>2070902</v>
          </cell>
        </row>
        <row r="91">
          <cell r="B91" t="str">
            <v>2070903</v>
          </cell>
        </row>
        <row r="92">
          <cell r="B92" t="str">
            <v>2070904</v>
          </cell>
        </row>
        <row r="92">
          <cell r="D92">
            <v>24</v>
          </cell>
        </row>
        <row r="93">
          <cell r="B93" t="str">
            <v>2070999</v>
          </cell>
        </row>
        <row r="94">
          <cell r="B94" t="str">
            <v>2071001</v>
          </cell>
        </row>
        <row r="95">
          <cell r="B95" t="str">
            <v>2071099</v>
          </cell>
        </row>
        <row r="96">
          <cell r="B96" t="str">
            <v>2079801</v>
          </cell>
        </row>
        <row r="97">
          <cell r="B97" t="str">
            <v>2079802</v>
          </cell>
        </row>
        <row r="98">
          <cell r="B98" t="str">
            <v>2079803</v>
          </cell>
        </row>
        <row r="99">
          <cell r="B99" t="str">
            <v>2079804</v>
          </cell>
        </row>
        <row r="100">
          <cell r="B100" t="str">
            <v>2079805</v>
          </cell>
        </row>
        <row r="101">
          <cell r="B101" t="str">
            <v>2079899</v>
          </cell>
        </row>
        <row r="102">
          <cell r="B102" t="str">
            <v>2089801</v>
          </cell>
        </row>
        <row r="103">
          <cell r="B103" t="str">
            <v>2089802</v>
          </cell>
        </row>
        <row r="104">
          <cell r="B104" t="str">
            <v>2089899</v>
          </cell>
        </row>
        <row r="105">
          <cell r="B105" t="str">
            <v>2109801</v>
          </cell>
        </row>
        <row r="106">
          <cell r="B106" t="str">
            <v>2109802</v>
          </cell>
        </row>
        <row r="107">
          <cell r="B107" t="str">
            <v>2109803</v>
          </cell>
        </row>
        <row r="108">
          <cell r="B108" t="str">
            <v>2109804</v>
          </cell>
        </row>
        <row r="109">
          <cell r="B109" t="str">
            <v>2109899</v>
          </cell>
        </row>
        <row r="110">
          <cell r="B110" t="str">
            <v>2116001</v>
          </cell>
        </row>
        <row r="111">
          <cell r="B111" t="str">
            <v>2116002</v>
          </cell>
        </row>
        <row r="112">
          <cell r="B112" t="str">
            <v>2116003</v>
          </cell>
        </row>
        <row r="113">
          <cell r="B113" t="str">
            <v>2116099</v>
          </cell>
        </row>
        <row r="114">
          <cell r="B114" t="str">
            <v>2116101</v>
          </cell>
        </row>
        <row r="115">
          <cell r="B115" t="str">
            <v>2116102</v>
          </cell>
        </row>
        <row r="116">
          <cell r="B116" t="str">
            <v>2116103</v>
          </cell>
        </row>
        <row r="117">
          <cell r="B117" t="str">
            <v>2116104</v>
          </cell>
        </row>
        <row r="118">
          <cell r="B118" t="str">
            <v>2119801</v>
          </cell>
        </row>
        <row r="119">
          <cell r="B119" t="str">
            <v>2119802</v>
          </cell>
        </row>
        <row r="120">
          <cell r="B120" t="str">
            <v>2119803</v>
          </cell>
        </row>
        <row r="121">
          <cell r="B121" t="str">
            <v>2119899</v>
          </cell>
        </row>
        <row r="122">
          <cell r="B122" t="str">
            <v>2120801</v>
          </cell>
        </row>
        <row r="122">
          <cell r="D122">
            <v>38000</v>
          </cell>
          <cell r="E122">
            <v>14050</v>
          </cell>
        </row>
        <row r="123">
          <cell r="B123" t="str">
            <v>2120802</v>
          </cell>
        </row>
        <row r="124">
          <cell r="B124" t="str">
            <v>2120803</v>
          </cell>
        </row>
        <row r="124">
          <cell r="E124">
            <v>160</v>
          </cell>
        </row>
        <row r="125">
          <cell r="B125" t="str">
            <v>2120804</v>
          </cell>
        </row>
        <row r="125">
          <cell r="E125">
            <v>337</v>
          </cell>
        </row>
        <row r="126">
          <cell r="B126" t="str">
            <v>2120805</v>
          </cell>
        </row>
        <row r="126">
          <cell r="D126">
            <v>4535</v>
          </cell>
          <cell r="E126">
            <v>1015</v>
          </cell>
        </row>
        <row r="127">
          <cell r="B127" t="str">
            <v>2120806</v>
          </cell>
        </row>
        <row r="127">
          <cell r="E127">
            <v>1131</v>
          </cell>
        </row>
        <row r="128">
          <cell r="B128" t="str">
            <v>2120807</v>
          </cell>
        </row>
        <row r="129">
          <cell r="B129" t="str">
            <v>2120809</v>
          </cell>
        </row>
        <row r="130">
          <cell r="B130" t="str">
            <v>2120810</v>
          </cell>
        </row>
        <row r="131">
          <cell r="B131" t="str">
            <v>2120811</v>
          </cell>
        </row>
        <row r="132">
          <cell r="B132" t="str">
            <v>2120813</v>
          </cell>
        </row>
        <row r="133">
          <cell r="B133" t="str">
            <v>2120814</v>
          </cell>
        </row>
        <row r="133">
          <cell r="D133">
            <v>4000</v>
          </cell>
        </row>
        <row r="134">
          <cell r="B134" t="str">
            <v>2120815</v>
          </cell>
        </row>
        <row r="134">
          <cell r="D134">
            <v>3000</v>
          </cell>
        </row>
        <row r="135">
          <cell r="B135" t="str">
            <v>2120816</v>
          </cell>
        </row>
        <row r="136">
          <cell r="B136" t="str">
            <v>2120899</v>
          </cell>
        </row>
        <row r="136">
          <cell r="E136">
            <v>237</v>
          </cell>
          <cell r="F136">
            <v>65320</v>
          </cell>
        </row>
        <row r="137">
          <cell r="B137" t="str">
            <v>2121001</v>
          </cell>
        </row>
        <row r="137">
          <cell r="F137">
            <v>900</v>
          </cell>
        </row>
        <row r="138">
          <cell r="B138" t="str">
            <v>2121002</v>
          </cell>
        </row>
        <row r="139">
          <cell r="B139" t="str">
            <v>2121099</v>
          </cell>
        </row>
        <row r="140">
          <cell r="B140" t="str">
            <v>21211</v>
          </cell>
        </row>
        <row r="140">
          <cell r="F140">
            <v>500</v>
          </cell>
        </row>
        <row r="141">
          <cell r="B141" t="str">
            <v>2121301</v>
          </cell>
        </row>
        <row r="142">
          <cell r="B142" t="str">
            <v>2121302</v>
          </cell>
        </row>
        <row r="143">
          <cell r="B143" t="str">
            <v>2121303</v>
          </cell>
        </row>
        <row r="144">
          <cell r="B144" t="str">
            <v>2121304</v>
          </cell>
        </row>
        <row r="145">
          <cell r="B145" t="str">
            <v>2121399</v>
          </cell>
        </row>
        <row r="146">
          <cell r="B146" t="str">
            <v>2121401</v>
          </cell>
        </row>
        <row r="147">
          <cell r="B147" t="str">
            <v>2121402</v>
          </cell>
        </row>
        <row r="148">
          <cell r="B148" t="str">
            <v>2121499</v>
          </cell>
        </row>
        <row r="148">
          <cell r="F148">
            <v>600</v>
          </cell>
        </row>
        <row r="149">
          <cell r="B149" t="str">
            <v>2121501</v>
          </cell>
        </row>
        <row r="150">
          <cell r="B150" t="str">
            <v>2121502</v>
          </cell>
        </row>
        <row r="151">
          <cell r="B151" t="str">
            <v>2121599</v>
          </cell>
        </row>
        <row r="152">
          <cell r="B152" t="str">
            <v>2121601</v>
          </cell>
        </row>
        <row r="153">
          <cell r="B153" t="str">
            <v>2121602</v>
          </cell>
        </row>
        <row r="154">
          <cell r="B154" t="str">
            <v>2121699</v>
          </cell>
        </row>
        <row r="155">
          <cell r="B155" t="str">
            <v>2121701</v>
          </cell>
        </row>
        <row r="156">
          <cell r="B156" t="str">
            <v>2121702</v>
          </cell>
        </row>
        <row r="157">
          <cell r="B157" t="str">
            <v>2121703</v>
          </cell>
        </row>
        <row r="158">
          <cell r="B158" t="str">
            <v>2121704</v>
          </cell>
        </row>
        <row r="159">
          <cell r="B159" t="str">
            <v>2121799</v>
          </cell>
        </row>
        <row r="160">
          <cell r="B160" t="str">
            <v>2121801</v>
          </cell>
        </row>
        <row r="161">
          <cell r="B161" t="str">
            <v>2121899</v>
          </cell>
        </row>
        <row r="162">
          <cell r="B162" t="str">
            <v>2121901</v>
          </cell>
        </row>
        <row r="163">
          <cell r="B163" t="str">
            <v>2121902</v>
          </cell>
        </row>
        <row r="164">
          <cell r="B164" t="str">
            <v>2121903</v>
          </cell>
        </row>
        <row r="165">
          <cell r="B165" t="str">
            <v>2121904</v>
          </cell>
        </row>
        <row r="166">
          <cell r="B166" t="str">
            <v>2121905</v>
          </cell>
        </row>
        <row r="167">
          <cell r="B167" t="str">
            <v>2121906</v>
          </cell>
        </row>
        <row r="168">
          <cell r="B168" t="str">
            <v>2121907</v>
          </cell>
        </row>
        <row r="169">
          <cell r="B169" t="str">
            <v>2121999</v>
          </cell>
        </row>
        <row r="169">
          <cell r="E169">
            <v>400</v>
          </cell>
        </row>
        <row r="170">
          <cell r="B170" t="str">
            <v>2129801</v>
          </cell>
        </row>
        <row r="170">
          <cell r="F170">
            <v>780</v>
          </cell>
        </row>
        <row r="171">
          <cell r="B171" t="str">
            <v>2129899</v>
          </cell>
        </row>
        <row r="172">
          <cell r="B172" t="str">
            <v>2136601</v>
          </cell>
        </row>
        <row r="173">
          <cell r="B173" t="str">
            <v>2136602</v>
          </cell>
        </row>
        <row r="174">
          <cell r="B174" t="str">
            <v>2136603</v>
          </cell>
        </row>
        <row r="175">
          <cell r="B175" t="str">
            <v>2136699</v>
          </cell>
        </row>
        <row r="175">
          <cell r="D175">
            <v>8</v>
          </cell>
        </row>
        <row r="175">
          <cell r="F175">
            <v>6</v>
          </cell>
        </row>
        <row r="176">
          <cell r="B176" t="str">
            <v>2136701</v>
          </cell>
        </row>
        <row r="177">
          <cell r="B177" t="str">
            <v>2136702</v>
          </cell>
        </row>
        <row r="178">
          <cell r="B178" t="str">
            <v>2136703</v>
          </cell>
        </row>
        <row r="179">
          <cell r="B179" t="str">
            <v>2136799</v>
          </cell>
        </row>
        <row r="180">
          <cell r="B180" t="str">
            <v>2136901</v>
          </cell>
        </row>
        <row r="181">
          <cell r="B181" t="str">
            <v>2136902</v>
          </cell>
        </row>
        <row r="182">
          <cell r="B182" t="str">
            <v>2136903</v>
          </cell>
        </row>
        <row r="183">
          <cell r="B183" t="str">
            <v>2136999</v>
          </cell>
        </row>
        <row r="184">
          <cell r="B184" t="str">
            <v>2137001</v>
          </cell>
        </row>
        <row r="185">
          <cell r="B185" t="str">
            <v>2137099</v>
          </cell>
        </row>
        <row r="186">
          <cell r="B186" t="str">
            <v>2137101</v>
          </cell>
        </row>
        <row r="187">
          <cell r="B187" t="str">
            <v>2137102</v>
          </cell>
        </row>
        <row r="188">
          <cell r="B188" t="str">
            <v>2137103</v>
          </cell>
        </row>
        <row r="189">
          <cell r="B189" t="str">
            <v>2137199</v>
          </cell>
        </row>
        <row r="190">
          <cell r="B190" t="str">
            <v>2137201</v>
          </cell>
        </row>
        <row r="190">
          <cell r="E190">
            <v>5</v>
          </cell>
        </row>
        <row r="191">
          <cell r="B191" t="str">
            <v>2137202</v>
          </cell>
        </row>
        <row r="192">
          <cell r="B192" t="str">
            <v>2137299</v>
          </cell>
        </row>
        <row r="193">
          <cell r="B193" t="str">
            <v>2137301</v>
          </cell>
        </row>
        <row r="194">
          <cell r="B194" t="str">
            <v>2137302</v>
          </cell>
        </row>
        <row r="195">
          <cell r="B195" t="str">
            <v>2137399</v>
          </cell>
        </row>
        <row r="196">
          <cell r="B196" t="str">
            <v>2137401</v>
          </cell>
        </row>
        <row r="197">
          <cell r="B197" t="str">
            <v>2137499</v>
          </cell>
        </row>
        <row r="198">
          <cell r="B198" t="str">
            <v>2139801</v>
          </cell>
        </row>
        <row r="199">
          <cell r="B199" t="str">
            <v>2139802</v>
          </cell>
        </row>
        <row r="200">
          <cell r="B200" t="str">
            <v>2139899</v>
          </cell>
        </row>
        <row r="201">
          <cell r="B201" t="str">
            <v>2146001</v>
          </cell>
        </row>
        <row r="202">
          <cell r="B202" t="str">
            <v>2146002</v>
          </cell>
        </row>
        <row r="203">
          <cell r="B203" t="str">
            <v>2146003</v>
          </cell>
        </row>
        <row r="204">
          <cell r="B204" t="str">
            <v>2146099</v>
          </cell>
        </row>
        <row r="205">
          <cell r="B205" t="str">
            <v>2146201</v>
          </cell>
        </row>
        <row r="206">
          <cell r="B206" t="str">
            <v>2146202</v>
          </cell>
        </row>
        <row r="207">
          <cell r="B207" t="str">
            <v>2146203</v>
          </cell>
        </row>
        <row r="208">
          <cell r="B208" t="str">
            <v>2146299</v>
          </cell>
        </row>
        <row r="209">
          <cell r="B209" t="str">
            <v>2146401</v>
          </cell>
        </row>
        <row r="210">
          <cell r="B210" t="str">
            <v>2146402</v>
          </cell>
        </row>
        <row r="211">
          <cell r="B211" t="str">
            <v>2146403</v>
          </cell>
        </row>
        <row r="212">
          <cell r="B212" t="str">
            <v>2146404</v>
          </cell>
        </row>
        <row r="213">
          <cell r="B213" t="str">
            <v>2146405</v>
          </cell>
        </row>
        <row r="214">
          <cell r="B214" t="str">
            <v>2146406</v>
          </cell>
        </row>
        <row r="215">
          <cell r="B215" t="str">
            <v>2146407</v>
          </cell>
        </row>
        <row r="216">
          <cell r="B216" t="str">
            <v>2146499</v>
          </cell>
        </row>
        <row r="217">
          <cell r="B217" t="str">
            <v>2146801</v>
          </cell>
        </row>
        <row r="218">
          <cell r="B218" t="str">
            <v>2146802</v>
          </cell>
        </row>
        <row r="219">
          <cell r="B219" t="str">
            <v>2146803</v>
          </cell>
        </row>
        <row r="220">
          <cell r="B220" t="str">
            <v>2146804</v>
          </cell>
        </row>
        <row r="221">
          <cell r="B221" t="str">
            <v>2146805</v>
          </cell>
        </row>
        <row r="222">
          <cell r="B222" t="str">
            <v>2146899</v>
          </cell>
        </row>
        <row r="223">
          <cell r="B223" t="str">
            <v>2146901</v>
          </cell>
        </row>
        <row r="224">
          <cell r="B224" t="str">
            <v>2146902</v>
          </cell>
        </row>
        <row r="225">
          <cell r="B225" t="str">
            <v>2146903</v>
          </cell>
        </row>
        <row r="226">
          <cell r="B226" t="str">
            <v>2146904</v>
          </cell>
        </row>
        <row r="227">
          <cell r="B227" t="str">
            <v>2146906</v>
          </cell>
        </row>
        <row r="228">
          <cell r="B228" t="str">
            <v>2146907</v>
          </cell>
        </row>
        <row r="229">
          <cell r="B229" t="str">
            <v>2146908</v>
          </cell>
        </row>
        <row r="230">
          <cell r="B230" t="str">
            <v>2146909</v>
          </cell>
        </row>
        <row r="231">
          <cell r="B231" t="str">
            <v>2146999</v>
          </cell>
        </row>
        <row r="232">
          <cell r="B232" t="str">
            <v>2147001</v>
          </cell>
        </row>
        <row r="233">
          <cell r="B233" t="str">
            <v>2147099</v>
          </cell>
        </row>
        <row r="234">
          <cell r="B234" t="str">
            <v>2147101</v>
          </cell>
        </row>
        <row r="235">
          <cell r="B235" t="str">
            <v>2147199</v>
          </cell>
        </row>
        <row r="236">
          <cell r="B236" t="str">
            <v>21472</v>
          </cell>
        </row>
        <row r="237">
          <cell r="B237" t="str">
            <v>2149801</v>
          </cell>
        </row>
        <row r="238">
          <cell r="B238" t="str">
            <v>2149802</v>
          </cell>
        </row>
        <row r="239">
          <cell r="B239" t="str">
            <v>2149803</v>
          </cell>
        </row>
        <row r="240">
          <cell r="B240" t="str">
            <v>2149804</v>
          </cell>
        </row>
        <row r="241">
          <cell r="B241" t="str">
            <v>2149899</v>
          </cell>
        </row>
        <row r="242">
          <cell r="B242" t="str">
            <v>2156201</v>
          </cell>
        </row>
        <row r="243">
          <cell r="B243" t="str">
            <v>2156202</v>
          </cell>
        </row>
        <row r="244">
          <cell r="B244" t="str">
            <v>2156299</v>
          </cell>
        </row>
        <row r="245">
          <cell r="B245" t="str">
            <v>2159801</v>
          </cell>
        </row>
        <row r="246">
          <cell r="B246" t="str">
            <v>2159802</v>
          </cell>
        </row>
        <row r="247">
          <cell r="B247" t="str">
            <v>2159803</v>
          </cell>
        </row>
        <row r="248">
          <cell r="B248" t="str">
            <v>2159899</v>
          </cell>
        </row>
        <row r="248">
          <cell r="E248">
            <v>101</v>
          </cell>
        </row>
        <row r="249">
          <cell r="B249" t="str">
            <v>2170402</v>
          </cell>
        </row>
        <row r="250">
          <cell r="B250" t="str">
            <v>2170403</v>
          </cell>
        </row>
        <row r="251">
          <cell r="B251" t="str">
            <v>2200601</v>
          </cell>
        </row>
        <row r="252">
          <cell r="B252" t="str">
            <v>2200602</v>
          </cell>
        </row>
        <row r="253">
          <cell r="B253" t="str">
            <v>2219801</v>
          </cell>
        </row>
        <row r="254">
          <cell r="B254" t="str">
            <v>2219899</v>
          </cell>
        </row>
        <row r="255">
          <cell r="B255" t="str">
            <v>2229801</v>
          </cell>
        </row>
        <row r="256">
          <cell r="B256" t="str">
            <v>2229899</v>
          </cell>
        </row>
        <row r="257">
          <cell r="B257" t="str">
            <v>2249801</v>
          </cell>
        </row>
        <row r="258">
          <cell r="B258" t="str">
            <v>2249802</v>
          </cell>
        </row>
        <row r="259">
          <cell r="B259" t="str">
            <v>2249899</v>
          </cell>
        </row>
        <row r="260">
          <cell r="B260" t="str">
            <v>2290401</v>
          </cell>
        </row>
        <row r="261">
          <cell r="B261" t="str">
            <v>2290402</v>
          </cell>
        </row>
        <row r="261">
          <cell r="D261">
            <v>1802</v>
          </cell>
          <cell r="E261">
            <v>79296</v>
          </cell>
        </row>
        <row r="262">
          <cell r="B262" t="str">
            <v>2290403</v>
          </cell>
        </row>
        <row r="263">
          <cell r="B263" t="str">
            <v>2290802</v>
          </cell>
        </row>
        <row r="264">
          <cell r="B264" t="str">
            <v>2290803</v>
          </cell>
        </row>
        <row r="265">
          <cell r="B265" t="str">
            <v>2290804</v>
          </cell>
        </row>
        <row r="266">
          <cell r="B266" t="str">
            <v>2290805</v>
          </cell>
        </row>
        <row r="267">
          <cell r="B267" t="str">
            <v>2290806</v>
          </cell>
        </row>
        <row r="268">
          <cell r="B268" t="str">
            <v>2290807</v>
          </cell>
        </row>
        <row r="269">
          <cell r="B269" t="str">
            <v>2290808</v>
          </cell>
        </row>
        <row r="270">
          <cell r="B270" t="str">
            <v>2290899</v>
          </cell>
        </row>
        <row r="271">
          <cell r="B271" t="str">
            <v>2290901</v>
          </cell>
        </row>
        <row r="272">
          <cell r="B272" t="str">
            <v>2291001</v>
          </cell>
        </row>
        <row r="273">
          <cell r="B273" t="str">
            <v>2296001</v>
          </cell>
        </row>
        <row r="274">
          <cell r="B274" t="str">
            <v>2296002</v>
          </cell>
        </row>
        <row r="274">
          <cell r="D274">
            <v>5841</v>
          </cell>
          <cell r="E274">
            <v>493</v>
          </cell>
          <cell r="F274">
            <v>231.2</v>
          </cell>
        </row>
        <row r="275">
          <cell r="B275" t="str">
            <v>2296003</v>
          </cell>
        </row>
        <row r="275">
          <cell r="E275">
            <v>22</v>
          </cell>
        </row>
        <row r="276">
          <cell r="B276" t="str">
            <v>2296004</v>
          </cell>
        </row>
        <row r="276">
          <cell r="E276">
            <v>20</v>
          </cell>
        </row>
        <row r="277">
          <cell r="B277" t="str">
            <v>2296005</v>
          </cell>
        </row>
        <row r="278">
          <cell r="B278" t="str">
            <v>2296006</v>
          </cell>
        </row>
        <row r="278">
          <cell r="E278">
            <v>381</v>
          </cell>
          <cell r="F278">
            <v>182.8</v>
          </cell>
        </row>
        <row r="279">
          <cell r="B279" t="str">
            <v>2296010</v>
          </cell>
        </row>
        <row r="280">
          <cell r="B280" t="str">
            <v>2296011</v>
          </cell>
        </row>
        <row r="280">
          <cell r="E280">
            <v>1178</v>
          </cell>
        </row>
        <row r="281">
          <cell r="B281" t="str">
            <v>2296012</v>
          </cell>
        </row>
        <row r="282">
          <cell r="B282" t="str">
            <v>2296013</v>
          </cell>
        </row>
        <row r="283">
          <cell r="B283" t="str">
            <v>2296099</v>
          </cell>
        </row>
        <row r="283">
          <cell r="E283">
            <v>55</v>
          </cell>
        </row>
        <row r="284">
          <cell r="B284" t="str">
            <v>2299899</v>
          </cell>
        </row>
        <row r="285">
          <cell r="B285" t="str">
            <v>2320401</v>
          </cell>
        </row>
        <row r="286">
          <cell r="B286" t="str">
            <v>2320405</v>
          </cell>
        </row>
        <row r="287">
          <cell r="B287" t="str">
            <v>2320411</v>
          </cell>
        </row>
        <row r="288">
          <cell r="B288" t="str">
            <v>2320413</v>
          </cell>
        </row>
        <row r="289">
          <cell r="B289" t="str">
            <v>2320414</v>
          </cell>
        </row>
        <row r="290">
          <cell r="B290" t="str">
            <v>2320416</v>
          </cell>
        </row>
        <row r="291">
          <cell r="B291" t="str">
            <v>2320417</v>
          </cell>
        </row>
        <row r="292">
          <cell r="B292" t="str">
            <v>2320418</v>
          </cell>
        </row>
        <row r="293">
          <cell r="B293" t="str">
            <v>2320419</v>
          </cell>
        </row>
        <row r="294">
          <cell r="B294" t="str">
            <v>2320420</v>
          </cell>
        </row>
        <row r="295">
          <cell r="B295" t="str">
            <v>2320431</v>
          </cell>
        </row>
        <row r="295">
          <cell r="D295">
            <v>360</v>
          </cell>
          <cell r="E295">
            <v>1123</v>
          </cell>
          <cell r="F295">
            <v>1889</v>
          </cell>
        </row>
        <row r="296">
          <cell r="B296" t="str">
            <v>2320432</v>
          </cell>
        </row>
        <row r="297">
          <cell r="B297" t="str">
            <v>2320433</v>
          </cell>
        </row>
        <row r="297">
          <cell r="D297">
            <v>12050</v>
          </cell>
          <cell r="E297">
            <v>12043</v>
          </cell>
          <cell r="F297">
            <v>11611</v>
          </cell>
        </row>
        <row r="298">
          <cell r="B298" t="str">
            <v>2320498</v>
          </cell>
        </row>
        <row r="298">
          <cell r="D298">
            <v>13120</v>
          </cell>
          <cell r="E298">
            <v>11760</v>
          </cell>
          <cell r="F298">
            <v>11641</v>
          </cell>
        </row>
        <row r="299">
          <cell r="B299" t="str">
            <v>2320499</v>
          </cell>
        </row>
        <row r="299">
          <cell r="F299">
            <v>2859</v>
          </cell>
        </row>
        <row r="300">
          <cell r="B300" t="str">
            <v>2330401</v>
          </cell>
        </row>
        <row r="301">
          <cell r="B301" t="str">
            <v>2330405</v>
          </cell>
        </row>
        <row r="302">
          <cell r="B302" t="str">
            <v>2330411</v>
          </cell>
        </row>
        <row r="303">
          <cell r="B303" t="str">
            <v>2330413</v>
          </cell>
        </row>
        <row r="304">
          <cell r="B304" t="str">
            <v>2330414</v>
          </cell>
        </row>
        <row r="305">
          <cell r="B305" t="str">
            <v>2330416</v>
          </cell>
        </row>
        <row r="306">
          <cell r="B306" t="str">
            <v>2330417</v>
          </cell>
        </row>
        <row r="307">
          <cell r="B307" t="str">
            <v>2330418</v>
          </cell>
        </row>
        <row r="308">
          <cell r="B308" t="str">
            <v>2330419</v>
          </cell>
        </row>
        <row r="309">
          <cell r="B309" t="str">
            <v>2330420</v>
          </cell>
        </row>
        <row r="310">
          <cell r="B310" t="str">
            <v>2330431</v>
          </cell>
        </row>
        <row r="310">
          <cell r="E310">
            <v>1</v>
          </cell>
        </row>
        <row r="311">
          <cell r="B311" t="str">
            <v>2330432</v>
          </cell>
        </row>
        <row r="312">
          <cell r="B312" t="str">
            <v>2330433</v>
          </cell>
        </row>
        <row r="312">
          <cell r="E312">
            <v>2</v>
          </cell>
        </row>
        <row r="313">
          <cell r="B313" t="str">
            <v>2330498</v>
          </cell>
        </row>
        <row r="313">
          <cell r="E313">
            <v>1</v>
          </cell>
        </row>
        <row r="314">
          <cell r="B314" t="str">
            <v>2330499</v>
          </cell>
        </row>
        <row r="315">
          <cell r="B315" t="str">
            <v>2340101</v>
          </cell>
        </row>
        <row r="316">
          <cell r="B316" t="str">
            <v>2340102</v>
          </cell>
        </row>
        <row r="317">
          <cell r="B317" t="str">
            <v>2340103</v>
          </cell>
        </row>
        <row r="318">
          <cell r="B318" t="str">
            <v>2340104</v>
          </cell>
        </row>
        <row r="319">
          <cell r="B319" t="str">
            <v>2340105</v>
          </cell>
        </row>
        <row r="320">
          <cell r="B320" t="str">
            <v>2340106</v>
          </cell>
        </row>
        <row r="321">
          <cell r="B321" t="str">
            <v>2340107</v>
          </cell>
        </row>
        <row r="322">
          <cell r="B322" t="str">
            <v>2340108</v>
          </cell>
        </row>
        <row r="323">
          <cell r="B323" t="str">
            <v>2340109</v>
          </cell>
        </row>
        <row r="324">
          <cell r="B324" t="str">
            <v>2340110</v>
          </cell>
        </row>
        <row r="325">
          <cell r="B325" t="str">
            <v>2340111</v>
          </cell>
        </row>
        <row r="326">
          <cell r="B326" t="str">
            <v>2340199</v>
          </cell>
        </row>
        <row r="327">
          <cell r="B327" t="str">
            <v>2340201</v>
          </cell>
        </row>
        <row r="328">
          <cell r="B328" t="str">
            <v>2340202</v>
          </cell>
        </row>
        <row r="329">
          <cell r="B329" t="str">
            <v>2340203</v>
          </cell>
        </row>
        <row r="330">
          <cell r="B330" t="str">
            <v>2340204</v>
          </cell>
        </row>
        <row r="331">
          <cell r="B331" t="str">
            <v>2340205</v>
          </cell>
        </row>
        <row r="331">
          <cell r="D331">
            <v>124</v>
          </cell>
        </row>
        <row r="332">
          <cell r="B332" t="str">
            <v>2340299</v>
          </cell>
        </row>
        <row r="333">
          <cell r="B333" t="str">
            <v>23004</v>
          </cell>
        </row>
        <row r="334">
          <cell r="B334" t="str">
            <v>2300413</v>
          </cell>
        </row>
        <row r="335">
          <cell r="B335" t="str">
            <v>2300491</v>
          </cell>
        </row>
        <row r="336">
          <cell r="B336" t="str">
            <v>2300603</v>
          </cell>
        </row>
        <row r="336">
          <cell r="E336">
            <v>287</v>
          </cell>
        </row>
        <row r="337">
          <cell r="B337" t="str">
            <v>230060399</v>
          </cell>
        </row>
        <row r="338">
          <cell r="B338" t="str">
            <v>2300605</v>
          </cell>
        </row>
        <row r="339">
          <cell r="B339" t="str">
            <v>2300606</v>
          </cell>
        </row>
        <row r="340">
          <cell r="B340" t="str">
            <v>2300802</v>
          </cell>
        </row>
        <row r="340">
          <cell r="D340">
            <v>50000</v>
          </cell>
          <cell r="E340">
            <v>30000</v>
          </cell>
          <cell r="F340">
            <v>20000</v>
          </cell>
        </row>
        <row r="341">
          <cell r="B341" t="str">
            <v>2300902</v>
          </cell>
        </row>
        <row r="341">
          <cell r="D341">
            <v>41400</v>
          </cell>
          <cell r="E341">
            <v>25841</v>
          </cell>
          <cell r="F341">
            <v>5841</v>
          </cell>
        </row>
        <row r="342">
          <cell r="B342" t="str">
            <v>23011</v>
          </cell>
        </row>
        <row r="343">
          <cell r="B343" t="str">
            <v>2302201</v>
          </cell>
        </row>
        <row r="344">
          <cell r="B344" t="str">
            <v>23104</v>
          </cell>
        </row>
        <row r="344">
          <cell r="D344">
            <v>4475</v>
          </cell>
          <cell r="E344">
            <v>49573</v>
          </cell>
          <cell r="F344">
            <v>3900</v>
          </cell>
        </row>
      </sheetData>
      <sheetData sheetId="19"/>
      <sheetData sheetId="20"/>
      <sheetData sheetId="21"/>
      <sheetData sheetId="22"/>
      <sheetData sheetId="23"/>
      <sheetData sheetId="2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简介"/>
      <sheetName val="填表步骤及汇总方法"/>
      <sheetName val="封面"/>
      <sheetName val="内置数据"/>
      <sheetName val="目录"/>
      <sheetName val="表一（录入表）"/>
      <sheetName val="表二"/>
      <sheetName val="表二（录入表）"/>
      <sheetName val="表三"/>
      <sheetName val="表三（录入表）"/>
      <sheetName val="表四（录入表）"/>
      <sheetName val="表五（录入表）"/>
      <sheetName val="表六（1）"/>
      <sheetName val="表六（2）"/>
      <sheetName val="表七（1）"/>
      <sheetName val="表七（2）"/>
      <sheetName val="表八（录入表）"/>
      <sheetName val="表九"/>
      <sheetName val="表九（录入表）"/>
      <sheetName val="表十（录入表）"/>
      <sheetName val="表十一"/>
      <sheetName val="表十二（录入表）"/>
      <sheetName val="表十三（录入表）"/>
      <sheetName val="表十四"/>
      <sheetName val="数据汇集"/>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0"/>
  <sheetViews>
    <sheetView workbookViewId="0">
      <selection activeCell="A12" sqref="A12"/>
    </sheetView>
  </sheetViews>
  <sheetFormatPr defaultColWidth="9" defaultRowHeight="14.25"/>
  <cols>
    <col min="1" max="1" width="117.383333333333" style="204" customWidth="1"/>
    <col min="2" max="16384" width="9" style="204"/>
  </cols>
  <sheetData>
    <row r="1" s="204" customFormat="1" ht="48.75" customHeight="1" spans="1:1">
      <c r="A1" s="206" t="s">
        <v>0</v>
      </c>
    </row>
    <row r="2" s="205" customFormat="1" ht="27.9" customHeight="1" spans="1:1">
      <c r="A2" s="207" t="s">
        <v>1</v>
      </c>
    </row>
    <row r="3" s="205" customFormat="1" ht="27.9" customHeight="1" spans="1:1">
      <c r="A3" s="207" t="s">
        <v>2</v>
      </c>
    </row>
    <row r="4" s="205" customFormat="1" ht="27.9" customHeight="1" spans="1:1">
      <c r="A4" s="207" t="s">
        <v>3</v>
      </c>
    </row>
    <row r="5" s="205" customFormat="1" ht="27.9" customHeight="1" spans="1:1">
      <c r="A5" s="207" t="s">
        <v>4</v>
      </c>
    </row>
    <row r="6" s="204" customFormat="1" ht="30" customHeight="1" spans="1:1">
      <c r="A6" s="207" t="s">
        <v>5</v>
      </c>
    </row>
    <row r="7" s="204" customFormat="1" ht="30" customHeight="1" spans="1:1">
      <c r="A7" s="207" t="s">
        <v>6</v>
      </c>
    </row>
    <row r="8" s="204" customFormat="1" ht="30" customHeight="1" spans="1:1">
      <c r="A8" s="207" t="s">
        <v>7</v>
      </c>
    </row>
    <row r="9" s="204" customFormat="1" ht="30" customHeight="1" spans="1:1">
      <c r="A9" s="207" t="s">
        <v>8</v>
      </c>
    </row>
    <row r="10" s="204" customFormat="1" ht="30" customHeight="1" spans="1:1">
      <c r="A10" s="207" t="s">
        <v>9</v>
      </c>
    </row>
    <row r="11" s="204" customFormat="1" ht="30" customHeight="1" spans="1:1">
      <c r="A11" s="207" t="s">
        <v>10</v>
      </c>
    </row>
    <row r="12" s="204" customFormat="1" ht="30" customHeight="1" spans="1:1">
      <c r="A12" s="207" t="s">
        <v>11</v>
      </c>
    </row>
    <row r="13" s="204" customFormat="1" ht="30" customHeight="1" spans="1:1">
      <c r="A13" s="207" t="s">
        <v>12</v>
      </c>
    </row>
    <row r="14" s="204" customFormat="1" ht="30" customHeight="1" spans="1:1">
      <c r="A14" s="207" t="s">
        <v>13</v>
      </c>
    </row>
    <row r="15" s="204" customFormat="1" ht="30" customHeight="1" spans="1:1">
      <c r="A15" s="207" t="s">
        <v>14</v>
      </c>
    </row>
    <row r="16" s="204" customFormat="1" ht="30" customHeight="1" spans="1:1">
      <c r="A16" s="207" t="s">
        <v>15</v>
      </c>
    </row>
    <row r="17" s="204" customFormat="1" ht="30" customHeight="1" spans="1:1">
      <c r="A17" s="207" t="s">
        <v>16</v>
      </c>
    </row>
    <row r="18" s="204" customFormat="1" ht="30" customHeight="1" spans="1:1">
      <c r="A18" s="207" t="s">
        <v>17</v>
      </c>
    </row>
    <row r="19" s="204" customFormat="1" ht="30" customHeight="1" spans="1:1">
      <c r="A19" s="207" t="s">
        <v>18</v>
      </c>
    </row>
    <row r="20" s="204" customFormat="1" ht="20.25" spans="1:1">
      <c r="A20" s="208"/>
    </row>
  </sheetData>
  <pageMargins left="0.75" right="0.75" top="0.270000010728836" bottom="0.270000010728836"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79"/>
  <sheetViews>
    <sheetView topLeftCell="A348" workbookViewId="0">
      <selection activeCell="A1" sqref="A1:N378"/>
    </sheetView>
  </sheetViews>
  <sheetFormatPr defaultColWidth="8.8" defaultRowHeight="13.5"/>
  <cols>
    <col min="1" max="1" width="9.9" style="70" customWidth="1"/>
    <col min="2" max="2" width="33.125" style="70" customWidth="1"/>
    <col min="3" max="5" width="10.8" style="70" customWidth="1"/>
    <col min="6" max="7" width="8.45" style="71" customWidth="1"/>
    <col min="8" max="8" width="9.9" style="70" customWidth="1"/>
    <col min="9" max="9" width="36.25" style="70" customWidth="1"/>
    <col min="10" max="10" width="9.375" style="70" customWidth="1"/>
    <col min="11" max="12" width="10.8" style="70" customWidth="1"/>
    <col min="13" max="14" width="8.45" style="71" customWidth="1"/>
    <col min="15" max="16384" width="8.8" style="70"/>
  </cols>
  <sheetData>
    <row r="1" s="70" customFormat="1" ht="19.5" spans="1:14">
      <c r="A1" s="91" t="s">
        <v>1451</v>
      </c>
      <c r="B1" s="92"/>
      <c r="C1" s="93"/>
      <c r="D1" s="93"/>
      <c r="E1" s="93"/>
      <c r="F1" s="94"/>
      <c r="G1" s="94"/>
      <c r="M1" s="71"/>
      <c r="N1" s="71"/>
    </row>
    <row r="2" s="89" customFormat="1" ht="23.25" spans="1:14">
      <c r="A2" s="69" t="s">
        <v>1452</v>
      </c>
      <c r="B2" s="69"/>
      <c r="C2" s="69"/>
      <c r="D2" s="69"/>
      <c r="E2" s="69"/>
      <c r="F2" s="69"/>
      <c r="G2" s="69"/>
      <c r="H2" s="69"/>
      <c r="I2" s="69"/>
      <c r="J2" s="69"/>
      <c r="K2" s="69"/>
      <c r="L2" s="69"/>
      <c r="M2" s="69"/>
      <c r="N2" s="69"/>
    </row>
    <row r="3" s="70" customFormat="1" ht="14.25" customHeight="1" spans="1:14">
      <c r="A3" s="95"/>
      <c r="F3" s="71"/>
      <c r="G3" s="71"/>
      <c r="M3" s="71"/>
      <c r="N3" s="72" t="s">
        <v>21</v>
      </c>
    </row>
    <row r="4" s="70" customFormat="1" ht="28.2" customHeight="1" spans="1:14">
      <c r="A4" s="73" t="s">
        <v>1453</v>
      </c>
      <c r="B4" s="73"/>
      <c r="C4" s="73"/>
      <c r="D4" s="73"/>
      <c r="E4" s="73"/>
      <c r="F4" s="73"/>
      <c r="G4" s="73"/>
      <c r="H4" s="73" t="s">
        <v>1454</v>
      </c>
      <c r="I4" s="73"/>
      <c r="J4" s="73"/>
      <c r="K4" s="73"/>
      <c r="L4" s="73"/>
      <c r="M4" s="73"/>
      <c r="N4" s="73"/>
    </row>
    <row r="5" s="70" customFormat="1" ht="19.5" customHeight="1" spans="1:14">
      <c r="A5" s="73" t="s">
        <v>833</v>
      </c>
      <c r="B5" s="96" t="s">
        <v>22</v>
      </c>
      <c r="C5" s="73" t="s">
        <v>835</v>
      </c>
      <c r="D5" s="74" t="s">
        <v>836</v>
      </c>
      <c r="E5" s="73" t="s">
        <v>55</v>
      </c>
      <c r="F5" s="73"/>
      <c r="G5" s="73"/>
      <c r="H5" s="73" t="s">
        <v>833</v>
      </c>
      <c r="I5" s="96" t="s">
        <v>22</v>
      </c>
      <c r="J5" s="73" t="s">
        <v>835</v>
      </c>
      <c r="K5" s="74" t="s">
        <v>836</v>
      </c>
      <c r="L5" s="73" t="s">
        <v>55</v>
      </c>
      <c r="M5" s="73"/>
      <c r="N5" s="73"/>
    </row>
    <row r="6" s="70" customFormat="1" ht="60" customHeight="1" spans="1:14">
      <c r="A6" s="73"/>
      <c r="B6" s="96"/>
      <c r="C6" s="73"/>
      <c r="D6" s="73"/>
      <c r="E6" s="73" t="s">
        <v>58</v>
      </c>
      <c r="F6" s="77" t="s">
        <v>837</v>
      </c>
      <c r="G6" s="77" t="s">
        <v>60</v>
      </c>
      <c r="H6" s="73"/>
      <c r="I6" s="96"/>
      <c r="J6" s="73"/>
      <c r="K6" s="73"/>
      <c r="L6" s="73" t="s">
        <v>58</v>
      </c>
      <c r="M6" s="77" t="s">
        <v>837</v>
      </c>
      <c r="N6" s="77" t="s">
        <v>60</v>
      </c>
    </row>
    <row r="7" s="70" customFormat="1" ht="17.1" customHeight="1" spans="1:14">
      <c r="A7" s="97" t="s">
        <v>1455</v>
      </c>
      <c r="B7" s="98" t="s">
        <v>1456</v>
      </c>
      <c r="C7" s="99">
        <f>SUMPRODUCT('[2]表九（录入表）'!D$6:D$345*(LEFT('[2]表九（录入表）'!$B$6:$B$345,LEN($A7))=$A7))</f>
        <v>130000</v>
      </c>
      <c r="D7" s="99">
        <f>SUMPRODUCT('[2]表九（录入表）'!E$6:E$345*(LEFT('[2]表九（录入表）'!$B$6:$B$345,LEN($A7))=$A7))</f>
        <v>36561</v>
      </c>
      <c r="E7" s="99">
        <f>SUMPRODUCT('[2]表九（录入表）'!F$6:F$345*(LEFT('[2]表九（录入表）'!$B$6:$B$345,LEN($A7))=$A7))</f>
        <v>64000</v>
      </c>
      <c r="F7" s="100">
        <f t="shared" ref="F7:F58" si="0">IFERROR($E7/C7,"")</f>
        <v>0.492307692307692</v>
      </c>
      <c r="G7" s="100">
        <f t="shared" ref="G7:G58" si="1">IFERROR($E7/D7,"")</f>
        <v>1.75049916577774</v>
      </c>
      <c r="H7" s="101" t="s">
        <v>177</v>
      </c>
      <c r="I7" s="105" t="s">
        <v>178</v>
      </c>
      <c r="J7" s="109">
        <f>SUMPRODUCT('[2]表九（录入表）'!D$6:D$345*(LEFT('[2]表九（录入表）'!$B$6:$B$345,LEN($H7))=$H7))</f>
        <v>0</v>
      </c>
      <c r="K7" s="109">
        <f>SUMPRODUCT('[2]表九（录入表）'!E$6:E$345*(LEFT('[2]表九（录入表）'!$B$6:$B$345,LEN($H7))=$H7))</f>
        <v>0</v>
      </c>
      <c r="L7" s="109">
        <f>SUMPRODUCT('[2]表九（录入表）'!F$6:F$345*(LEFT('[2]表九（录入表）'!$B$6:$B$345,LEN($H7))=$H7))</f>
        <v>0</v>
      </c>
      <c r="M7" s="81" t="str">
        <f t="shared" ref="M7:M70" si="2">IFERROR($L7/J7,"")</f>
        <v/>
      </c>
      <c r="N7" s="81" t="str">
        <f t="shared" ref="N7:N70" si="3">IFERROR($L7/K7,"")</f>
        <v/>
      </c>
    </row>
    <row r="8" s="70" customFormat="1" ht="17.1" customHeight="1" spans="1:14">
      <c r="A8" s="97" t="s">
        <v>1457</v>
      </c>
      <c r="B8" s="79" t="s">
        <v>1458</v>
      </c>
      <c r="C8" s="99">
        <f>SUMPRODUCT('[2]表九（录入表）'!D$6:D$345*(LEFT('[2]表九（录入表）'!$B$6:$B$345,LEN($A8))=$A8))</f>
        <v>0</v>
      </c>
      <c r="D8" s="102">
        <f>SUMPRODUCT('[2]表九（录入表）'!E$6:E$345*(LEFT('[2]表九（录入表）'!$B$6:$B$345,LEN($A8))=$A8))</f>
        <v>0</v>
      </c>
      <c r="E8" s="102">
        <f>SUMPRODUCT('[2]表九（录入表）'!F$6:F$345*(LEFT('[2]表九（录入表）'!$B$6:$B$345,LEN($A8))=$A8))</f>
        <v>0</v>
      </c>
      <c r="F8" s="100" t="str">
        <f t="shared" si="0"/>
        <v/>
      </c>
      <c r="G8" s="100" t="str">
        <f t="shared" si="1"/>
        <v/>
      </c>
      <c r="H8" s="101" t="s">
        <v>1459</v>
      </c>
      <c r="I8" s="105" t="s">
        <v>1460</v>
      </c>
      <c r="J8" s="109">
        <f>SUMPRODUCT('[2]表九（录入表）'!D$6:D$345*(LEFT('[2]表九（录入表）'!$B$6:$B$345,LEN($H8))=$H8))</f>
        <v>0</v>
      </c>
      <c r="K8" s="110">
        <f>SUMPRODUCT('[2]表九（录入表）'!E$6:E$345*(LEFT('[2]表九（录入表）'!$B$6:$B$345,LEN($H8))=$H8))</f>
        <v>0</v>
      </c>
      <c r="L8" s="110">
        <f>SUMPRODUCT('[2]表九（录入表）'!F$6:F$345*(LEFT('[2]表九（录入表）'!$B$6:$B$345,LEN($H8))=$H8))</f>
        <v>0</v>
      </c>
      <c r="M8" s="81" t="str">
        <f t="shared" si="2"/>
        <v/>
      </c>
      <c r="N8" s="81" t="str">
        <f t="shared" si="3"/>
        <v/>
      </c>
    </row>
    <row r="9" s="70" customFormat="1" ht="17.1" customHeight="1" spans="1:14">
      <c r="A9" s="97" t="s">
        <v>841</v>
      </c>
      <c r="B9" s="79" t="s">
        <v>842</v>
      </c>
      <c r="C9" s="103">
        <f>SUMPRODUCT('[2]表九（录入表）'!D$6:D$345*(LEFT('[2]表九（录入表）'!$B$6:$B$345,LEN($A9))=$A9))</f>
        <v>0</v>
      </c>
      <c r="D9" s="104">
        <f>SUMPRODUCT('[2]表九（录入表）'!E$6:E$345*(LEFT('[2]表九（录入表）'!$B$6:$B$345,LEN($A9))=$A9))</f>
        <v>0</v>
      </c>
      <c r="E9" s="104">
        <f>SUMPRODUCT('[2]表九（录入表）'!F$6:F$345*(LEFT('[2]表九（录入表）'!$B$6:$B$345,LEN($A9))=$A9))</f>
        <v>0</v>
      </c>
      <c r="F9" s="100" t="str">
        <f t="shared" si="0"/>
        <v/>
      </c>
      <c r="G9" s="100" t="str">
        <f t="shared" si="1"/>
        <v/>
      </c>
      <c r="H9" s="101" t="s">
        <v>961</v>
      </c>
      <c r="I9" s="105" t="s">
        <v>962</v>
      </c>
      <c r="J9" s="103">
        <f>SUMPRODUCT('[2]表九（录入表）'!D$6:D$345*(LEFT('[2]表九（录入表）'!$B$6:$B$345,LEN($H9))=$H9))</f>
        <v>0</v>
      </c>
      <c r="K9" s="104">
        <f>SUMPRODUCT('[2]表九（录入表）'!E$6:E$345*(LEFT('[2]表九（录入表）'!$B$6:$B$345,LEN($H9))=$H9))</f>
        <v>0</v>
      </c>
      <c r="L9" s="104">
        <f>SUMPRODUCT('[2]表九（录入表）'!F$6:F$345*(LEFT('[2]表九（录入表）'!$B$6:$B$345,LEN($H9))=$H9))</f>
        <v>0</v>
      </c>
      <c r="M9" s="81" t="str">
        <f t="shared" si="2"/>
        <v/>
      </c>
      <c r="N9" s="81" t="str">
        <f t="shared" si="3"/>
        <v/>
      </c>
    </row>
    <row r="10" s="70" customFormat="1" ht="17.1" customHeight="1" spans="1:14">
      <c r="A10" s="97" t="s">
        <v>843</v>
      </c>
      <c r="B10" s="79" t="s">
        <v>844</v>
      </c>
      <c r="C10" s="99">
        <f>SUMPRODUCT('[2]表九（录入表）'!D$6:D$345*(LEFT('[2]表九（录入表）'!$B$6:$B$345,LEN($A10))=$A10))</f>
        <v>0</v>
      </c>
      <c r="D10" s="99">
        <f>SUMPRODUCT('[2]表九（录入表）'!E$6:E$345*(LEFT('[2]表九（录入表）'!$B$6:$B$345,LEN($A10))=$A10))</f>
        <v>0</v>
      </c>
      <c r="E10" s="99">
        <f>SUMPRODUCT('[2]表九（录入表）'!F$6:F$345*(LEFT('[2]表九（录入表）'!$B$6:$B$345,LEN($A10))=$A10))</f>
        <v>0</v>
      </c>
      <c r="F10" s="100" t="str">
        <f t="shared" si="0"/>
        <v/>
      </c>
      <c r="G10" s="100" t="str">
        <f t="shared" si="1"/>
        <v/>
      </c>
      <c r="H10" s="101" t="s">
        <v>963</v>
      </c>
      <c r="I10" s="105" t="s">
        <v>964</v>
      </c>
      <c r="J10" s="103">
        <f>SUMPRODUCT('[2]表九（录入表）'!D$6:D$345*(LEFT('[2]表九（录入表）'!$B$6:$B$345,LEN($H10))=$H10))</f>
        <v>0</v>
      </c>
      <c r="K10" s="104">
        <f>SUMPRODUCT('[2]表九（录入表）'!E$6:E$345*(LEFT('[2]表九（录入表）'!$B$6:$B$345,LEN($H10))=$H10))</f>
        <v>0</v>
      </c>
      <c r="L10" s="104">
        <f>SUMPRODUCT('[2]表九（录入表）'!F$6:F$345*(LEFT('[2]表九（录入表）'!$B$6:$B$345,LEN($H10))=$H10))</f>
        <v>0</v>
      </c>
      <c r="M10" s="81" t="str">
        <f t="shared" si="2"/>
        <v/>
      </c>
      <c r="N10" s="81" t="str">
        <f t="shared" si="3"/>
        <v/>
      </c>
    </row>
    <row r="11" s="70" customFormat="1" ht="17.1" customHeight="1" spans="1:14">
      <c r="A11" s="97" t="s">
        <v>845</v>
      </c>
      <c r="B11" s="79" t="s">
        <v>846</v>
      </c>
      <c r="C11" s="99">
        <f>SUMPRODUCT('[2]表九（录入表）'!D$6:D$345*(LEFT('[2]表九（录入表）'!$B$6:$B$345,LEN($A11))=$A11))</f>
        <v>0</v>
      </c>
      <c r="D11" s="99">
        <f>SUMPRODUCT('[2]表九（录入表）'!E$6:E$345*(LEFT('[2]表九（录入表）'!$B$6:$B$345,LEN($A11))=$A11))</f>
        <v>0</v>
      </c>
      <c r="E11" s="99">
        <f>SUMPRODUCT('[2]表九（录入表）'!F$6:F$345*(LEFT('[2]表九（录入表）'!$B$6:$B$345,LEN($A11))=$A11))</f>
        <v>0</v>
      </c>
      <c r="F11" s="100" t="str">
        <f t="shared" si="0"/>
        <v/>
      </c>
      <c r="G11" s="100" t="str">
        <f t="shared" si="1"/>
        <v/>
      </c>
      <c r="H11" s="101" t="s">
        <v>965</v>
      </c>
      <c r="I11" s="105" t="s">
        <v>184</v>
      </c>
      <c r="J11" s="103">
        <f>SUMPRODUCT('[2]表九（录入表）'!D$6:D$345*(LEFT('[2]表九（录入表）'!$B$6:$B$345,LEN($H11))=$H11))</f>
        <v>0</v>
      </c>
      <c r="K11" s="104">
        <f>SUMPRODUCT('[2]表九（录入表）'!E$6:E$345*(LEFT('[2]表九（录入表）'!$B$6:$B$345,LEN($H11))=$H11))</f>
        <v>0</v>
      </c>
      <c r="L11" s="104">
        <f>SUMPRODUCT('[2]表九（录入表）'!F$6:F$345*(LEFT('[2]表九（录入表）'!$B$6:$B$345,LEN($H11))=$H11))</f>
        <v>0</v>
      </c>
      <c r="M11" s="81" t="str">
        <f t="shared" si="2"/>
        <v/>
      </c>
      <c r="N11" s="81" t="str">
        <f t="shared" si="3"/>
        <v/>
      </c>
    </row>
    <row r="12" s="70" customFormat="1" ht="17.1" customHeight="1" spans="1:14">
      <c r="A12" s="97" t="s">
        <v>847</v>
      </c>
      <c r="B12" s="79" t="s">
        <v>848</v>
      </c>
      <c r="C12" s="99">
        <f>SUMPRODUCT('[2]表九（录入表）'!D$6:D$345*(LEFT('[2]表九（录入表）'!$B$6:$B$345,LEN($A12))=$A12))</f>
        <v>5500</v>
      </c>
      <c r="D12" s="99">
        <f>SUMPRODUCT('[2]表九（录入表）'!E$6:E$345*(LEFT('[2]表九（录入表）'!$B$6:$B$345,LEN($A12))=$A12))</f>
        <v>873</v>
      </c>
      <c r="E12" s="99">
        <f>SUMPRODUCT('[2]表九（录入表）'!F$6:F$345*(LEFT('[2]表九（录入表）'!$B$6:$B$345,LEN($A12))=$A12))</f>
        <v>900</v>
      </c>
      <c r="F12" s="100">
        <f t="shared" si="0"/>
        <v>0.163636363636364</v>
      </c>
      <c r="G12" s="100">
        <f t="shared" si="1"/>
        <v>1.03092783505155</v>
      </c>
      <c r="H12" s="101" t="s">
        <v>966</v>
      </c>
      <c r="I12" s="105" t="s">
        <v>192</v>
      </c>
      <c r="J12" s="103">
        <f>SUMPRODUCT('[2]表九（录入表）'!D$6:D$345*(LEFT('[2]表九（录入表）'!$B$6:$B$345,LEN($H12))=$H12))</f>
        <v>0</v>
      </c>
      <c r="K12" s="104">
        <f>SUMPRODUCT('[2]表九（录入表）'!E$6:E$345*(LEFT('[2]表九（录入表）'!$B$6:$B$345,LEN($H12))=$H12))</f>
        <v>0</v>
      </c>
      <c r="L12" s="104">
        <f>SUMPRODUCT('[2]表九（录入表）'!F$6:F$345*(LEFT('[2]表九（录入表）'!$B$6:$B$345,LEN($H12))=$H12))</f>
        <v>0</v>
      </c>
      <c r="M12" s="81" t="str">
        <f t="shared" si="2"/>
        <v/>
      </c>
      <c r="N12" s="81" t="str">
        <f t="shared" si="3"/>
        <v/>
      </c>
    </row>
    <row r="13" s="70" customFormat="1" ht="17.1" customHeight="1" spans="1:14">
      <c r="A13" s="97" t="s">
        <v>849</v>
      </c>
      <c r="B13" s="79" t="s">
        <v>850</v>
      </c>
      <c r="C13" s="99">
        <f>SUMPRODUCT('[2]表九（录入表）'!D$6:D$345*(LEFT('[2]表九（录入表）'!$B$6:$B$345,LEN($A13))=$A13))</f>
        <v>22000</v>
      </c>
      <c r="D13" s="99">
        <f>SUMPRODUCT('[2]表九（录入表）'!E$6:E$345*(LEFT('[2]表九（录入表）'!$B$6:$B$345,LEN($A13))=$A13))</f>
        <v>332</v>
      </c>
      <c r="E13" s="99">
        <f>SUMPRODUCT('[2]表九（录入表）'!F$6:F$345*(LEFT('[2]表九（录入表）'!$B$6:$B$345,LEN($A13))=$A13))</f>
        <v>500</v>
      </c>
      <c r="F13" s="100">
        <f t="shared" si="0"/>
        <v>0.0227272727272727</v>
      </c>
      <c r="G13" s="100">
        <f t="shared" si="1"/>
        <v>1.50602409638554</v>
      </c>
      <c r="H13" s="101" t="s">
        <v>967</v>
      </c>
      <c r="I13" s="105" t="s">
        <v>198</v>
      </c>
      <c r="J13" s="103">
        <f>SUMPRODUCT('[2]表九（录入表）'!D$6:D$345*(LEFT('[2]表九（录入表）'!$B$6:$B$345,LEN($H13))=$H13))</f>
        <v>0</v>
      </c>
      <c r="K13" s="104">
        <f>SUMPRODUCT('[2]表九（录入表）'!E$6:E$345*(LEFT('[2]表九（录入表）'!$B$6:$B$345,LEN($H13))=$H13))</f>
        <v>0</v>
      </c>
      <c r="L13" s="104">
        <f>SUMPRODUCT('[2]表九（录入表）'!F$6:F$345*(LEFT('[2]表九（录入表）'!$B$6:$B$345,LEN($H13))=$H13))</f>
        <v>0</v>
      </c>
      <c r="M13" s="81" t="str">
        <f t="shared" si="2"/>
        <v/>
      </c>
      <c r="N13" s="81" t="str">
        <f t="shared" si="3"/>
        <v/>
      </c>
    </row>
    <row r="14" s="70" customFormat="1" ht="17.1" customHeight="1" spans="1:14">
      <c r="A14" s="97" t="s">
        <v>1461</v>
      </c>
      <c r="B14" s="79" t="s">
        <v>1462</v>
      </c>
      <c r="C14" s="99">
        <f>SUMPRODUCT('[2]表九（录入表）'!D$6:D$345*(LEFT('[2]表九（录入表）'!$B$6:$B$345,LEN($A14))=$A14))</f>
        <v>102000</v>
      </c>
      <c r="D14" s="102">
        <f>SUMPRODUCT('[2]表九（录入表）'!E$6:E$345*(LEFT('[2]表九（录入表）'!$B$6:$B$345,LEN($A14))=$A14))</f>
        <v>32554</v>
      </c>
      <c r="E14" s="102">
        <f>SUMPRODUCT('[2]表九（录入表）'!F$6:F$345*(LEFT('[2]表九（录入表）'!$B$6:$B$345,LEN($A14))=$A14))</f>
        <v>61000</v>
      </c>
      <c r="F14" s="100">
        <f t="shared" si="0"/>
        <v>0.598039215686274</v>
      </c>
      <c r="G14" s="100">
        <f t="shared" si="1"/>
        <v>1.87380967008663</v>
      </c>
      <c r="H14" s="101" t="s">
        <v>199</v>
      </c>
      <c r="I14" s="105" t="s">
        <v>200</v>
      </c>
      <c r="J14" s="109">
        <f>SUMPRODUCT('[2]表九（录入表）'!D$6:D$345*(LEFT('[2]表九（录入表）'!$B$6:$B$345,LEN($H14))=$H14))</f>
        <v>0</v>
      </c>
      <c r="K14" s="110">
        <f>SUMPRODUCT('[2]表九（录入表）'!E$6:E$345*(LEFT('[2]表九（录入表）'!$B$6:$B$345,LEN($H14))=$H14))</f>
        <v>0</v>
      </c>
      <c r="L14" s="110">
        <f>SUMPRODUCT('[2]表九（录入表）'!F$6:F$345*(LEFT('[2]表九（录入表）'!$B$6:$B$345,LEN($H14))=$H14))</f>
        <v>0</v>
      </c>
      <c r="M14" s="81" t="str">
        <f t="shared" si="2"/>
        <v/>
      </c>
      <c r="N14" s="81" t="str">
        <f t="shared" si="3"/>
        <v/>
      </c>
    </row>
    <row r="15" s="70" customFormat="1" ht="17.1" customHeight="1" spans="1:14">
      <c r="A15" s="97" t="s">
        <v>851</v>
      </c>
      <c r="B15" s="79" t="s">
        <v>852</v>
      </c>
      <c r="C15" s="103">
        <f>SUMPRODUCT('[2]表九（录入表）'!D$6:D$345*(LEFT('[2]表九（录入表）'!$B$6:$B$345,LEN($A15))=$A15))</f>
        <v>102000</v>
      </c>
      <c r="D15" s="103">
        <f>SUMPRODUCT('[2]表九（录入表）'!E$6:E$345*(LEFT('[2]表九（录入表）'!$B$6:$B$345,LEN($A15))=$A15))</f>
        <v>27853</v>
      </c>
      <c r="E15" s="103">
        <f>SUMPRODUCT('[2]表九（录入表）'!F$6:F$345*(LEFT('[2]表九（录入表）'!$B$6:$B$345,LEN($A15))=$A15))</f>
        <v>61000</v>
      </c>
      <c r="F15" s="100">
        <f t="shared" si="0"/>
        <v>0.598039215686274</v>
      </c>
      <c r="G15" s="100">
        <f t="shared" si="1"/>
        <v>2.1900692923563</v>
      </c>
      <c r="H15" s="101" t="s">
        <v>1463</v>
      </c>
      <c r="I15" s="105" t="s">
        <v>1464</v>
      </c>
      <c r="J15" s="109">
        <f>SUMPRODUCT('[2]表九（录入表）'!D$6:D$345*(LEFT('[2]表九（录入表）'!$B$6:$B$345,LEN($H15))=$H15))</f>
        <v>0</v>
      </c>
      <c r="K15" s="109">
        <f>SUMPRODUCT('[2]表九（录入表）'!E$6:E$345*(LEFT('[2]表九（录入表）'!$B$6:$B$345,LEN($H15))=$H15))</f>
        <v>0</v>
      </c>
      <c r="L15" s="109">
        <f>SUMPRODUCT('[2]表九（录入表）'!F$6:F$345*(LEFT('[2]表九（录入表）'!$B$6:$B$345,LEN($H15))=$H15))</f>
        <v>0</v>
      </c>
      <c r="M15" s="81" t="str">
        <f t="shared" si="2"/>
        <v/>
      </c>
      <c r="N15" s="81" t="str">
        <f t="shared" si="3"/>
        <v/>
      </c>
    </row>
    <row r="16" s="70" customFormat="1" ht="17.1" customHeight="1" spans="1:14">
      <c r="A16" s="97" t="s">
        <v>853</v>
      </c>
      <c r="B16" s="79" t="s">
        <v>854</v>
      </c>
      <c r="C16" s="103">
        <f>SUMPRODUCT('[2]表九（录入表）'!D$6:D$345*(LEFT('[2]表九（录入表）'!$B$6:$B$345,LEN($A16))=$A16))</f>
        <v>0</v>
      </c>
      <c r="D16" s="103">
        <f>SUMPRODUCT('[2]表九（录入表）'!E$6:E$345*(LEFT('[2]表九（录入表）'!$B$6:$B$345,LEN($A16))=$A16))</f>
        <v>1334</v>
      </c>
      <c r="E16" s="103">
        <f>SUMPRODUCT('[2]表九（录入表）'!F$6:F$345*(LEFT('[2]表九（录入表）'!$B$6:$B$345,LEN($A16))=$A16))</f>
        <v>0</v>
      </c>
      <c r="F16" s="100" t="str">
        <f t="shared" si="0"/>
        <v/>
      </c>
      <c r="G16" s="100">
        <f t="shared" si="1"/>
        <v>0</v>
      </c>
      <c r="H16" s="101" t="s">
        <v>968</v>
      </c>
      <c r="I16" s="105" t="s">
        <v>969</v>
      </c>
      <c r="J16" s="103">
        <f>SUMPRODUCT('[2]表九（录入表）'!D$6:D$345*(LEFT('[2]表九（录入表）'!$B$6:$B$345,LEN($H16))=$H16))</f>
        <v>0</v>
      </c>
      <c r="K16" s="103">
        <f>SUMPRODUCT('[2]表九（录入表）'!E$6:E$345*(LEFT('[2]表九（录入表）'!$B$6:$B$345,LEN($H16))=$H16))</f>
        <v>0</v>
      </c>
      <c r="L16" s="103">
        <f>SUMPRODUCT('[2]表九（录入表）'!F$6:F$345*(LEFT('[2]表九（录入表）'!$B$6:$B$345,LEN($H16))=$H16))</f>
        <v>0</v>
      </c>
      <c r="M16" s="81" t="str">
        <f t="shared" si="2"/>
        <v/>
      </c>
      <c r="N16" s="81" t="str">
        <f t="shared" si="3"/>
        <v/>
      </c>
    </row>
    <row r="17" s="70" customFormat="1" ht="17.1" customHeight="1" spans="1:14">
      <c r="A17" s="97" t="s">
        <v>855</v>
      </c>
      <c r="B17" s="79" t="s">
        <v>856</v>
      </c>
      <c r="C17" s="103">
        <f>SUMPRODUCT('[2]表九（录入表）'!D$6:D$345*(LEFT('[2]表九（录入表）'!$B$6:$B$345,LEN($A17))=$A17))</f>
        <v>0</v>
      </c>
      <c r="D17" s="103">
        <f>SUMPRODUCT('[2]表九（录入表）'!E$6:E$345*(LEFT('[2]表九（录入表）'!$B$6:$B$345,LEN($A17))=$A17))</f>
        <v>0</v>
      </c>
      <c r="E17" s="103">
        <f>SUMPRODUCT('[2]表九（录入表）'!F$6:F$345*(LEFT('[2]表九（录入表）'!$B$6:$B$345,LEN($A17))=$A17))</f>
        <v>0</v>
      </c>
      <c r="F17" s="100" t="str">
        <f t="shared" si="0"/>
        <v/>
      </c>
      <c r="G17" s="100" t="str">
        <f t="shared" si="1"/>
        <v/>
      </c>
      <c r="H17" s="101" t="s">
        <v>970</v>
      </c>
      <c r="I17" s="105" t="s">
        <v>971</v>
      </c>
      <c r="J17" s="103">
        <f>SUMPRODUCT('[2]表九（录入表）'!D$6:D$345*(LEFT('[2]表九（录入表）'!$B$6:$B$345,LEN($H17))=$H17))</f>
        <v>0</v>
      </c>
      <c r="K17" s="104">
        <f>SUMPRODUCT('[2]表九（录入表）'!E$6:E$345*(LEFT('[2]表九（录入表）'!$B$6:$B$345,LEN($H17))=$H17))</f>
        <v>0</v>
      </c>
      <c r="L17" s="104">
        <f>SUMPRODUCT('[2]表九（录入表）'!F$6:F$345*(LEFT('[2]表九（录入表）'!$B$6:$B$345,LEN($H17))=$H17))</f>
        <v>0</v>
      </c>
      <c r="M17" s="81" t="str">
        <f t="shared" si="2"/>
        <v/>
      </c>
      <c r="N17" s="81" t="str">
        <f t="shared" si="3"/>
        <v/>
      </c>
    </row>
    <row r="18" s="70" customFormat="1" ht="17.1" customHeight="1" spans="1:14">
      <c r="A18" s="97" t="s">
        <v>857</v>
      </c>
      <c r="B18" s="79" t="s">
        <v>858</v>
      </c>
      <c r="C18" s="103">
        <f>SUMPRODUCT('[2]表九（录入表）'!D$6:D$345*(LEFT('[2]表九（录入表）'!$B$6:$B$345,LEN($A18))=$A18))</f>
        <v>0</v>
      </c>
      <c r="D18" s="103">
        <f>SUMPRODUCT('[2]表九（录入表）'!E$6:E$345*(LEFT('[2]表九（录入表）'!$B$6:$B$345,LEN($A18))=$A18))</f>
        <v>-718</v>
      </c>
      <c r="E18" s="103">
        <f>SUMPRODUCT('[2]表九（录入表）'!F$6:F$345*(LEFT('[2]表九（录入表）'!$B$6:$B$345,LEN($A18))=$A18))</f>
        <v>0</v>
      </c>
      <c r="F18" s="100" t="str">
        <f t="shared" si="0"/>
        <v/>
      </c>
      <c r="G18" s="100">
        <f t="shared" si="1"/>
        <v>0</v>
      </c>
      <c r="H18" s="101" t="s">
        <v>972</v>
      </c>
      <c r="I18" s="105" t="s">
        <v>973</v>
      </c>
      <c r="J18" s="103">
        <f>SUMPRODUCT('[2]表九（录入表）'!D$6:D$345*(LEFT('[2]表九（录入表）'!$B$6:$B$345,LEN($H18))=$H18))</f>
        <v>0</v>
      </c>
      <c r="K18" s="104">
        <f>SUMPRODUCT('[2]表九（录入表）'!E$6:E$345*(LEFT('[2]表九（录入表）'!$B$6:$B$345,LEN($H18))=$H18))</f>
        <v>0</v>
      </c>
      <c r="L18" s="104">
        <f>SUMPRODUCT('[2]表九（录入表）'!F$6:F$345*(LEFT('[2]表九（录入表）'!$B$6:$B$345,LEN($H18))=$H18))</f>
        <v>0</v>
      </c>
      <c r="M18" s="81" t="str">
        <f t="shared" si="2"/>
        <v/>
      </c>
      <c r="N18" s="81" t="str">
        <f t="shared" si="3"/>
        <v/>
      </c>
    </row>
    <row r="19" s="70" customFormat="1" ht="17.1" customHeight="1" spans="1:14">
      <c r="A19" s="97" t="s">
        <v>859</v>
      </c>
      <c r="B19" s="79" t="s">
        <v>860</v>
      </c>
      <c r="C19" s="103">
        <f>SUMPRODUCT('[2]表九（录入表）'!D$6:D$345*(LEFT('[2]表九（录入表）'!$B$6:$B$345,LEN($A19))=$A19))</f>
        <v>0</v>
      </c>
      <c r="D19" s="103">
        <f>SUMPRODUCT('[2]表九（录入表）'!E$6:E$345*(LEFT('[2]表九（录入表）'!$B$6:$B$345,LEN($A19))=$A19))</f>
        <v>4085</v>
      </c>
      <c r="E19" s="103">
        <f>SUMPRODUCT('[2]表九（录入表）'!F$6:F$345*(LEFT('[2]表九（录入表）'!$B$6:$B$345,LEN($A19))=$A19))</f>
        <v>0</v>
      </c>
      <c r="F19" s="100" t="str">
        <f t="shared" si="0"/>
        <v/>
      </c>
      <c r="G19" s="100">
        <f t="shared" si="1"/>
        <v>0</v>
      </c>
      <c r="H19" s="101" t="s">
        <v>974</v>
      </c>
      <c r="I19" s="105" t="s">
        <v>975</v>
      </c>
      <c r="J19" s="103">
        <f>SUMPRODUCT('[2]表九（录入表）'!D$6:D$345*(LEFT('[2]表九（录入表）'!$B$6:$B$345,LEN($H19))=$H19))</f>
        <v>0</v>
      </c>
      <c r="K19" s="104">
        <f>SUMPRODUCT('[2]表九（录入表）'!E$6:E$345*(LEFT('[2]表九（录入表）'!$B$6:$B$345,LEN($H19))=$H19))</f>
        <v>0</v>
      </c>
      <c r="L19" s="104">
        <f>SUMPRODUCT('[2]表九（录入表）'!F$6:F$345*(LEFT('[2]表九（录入表）'!$B$6:$B$345,LEN($H19))=$H19))</f>
        <v>0</v>
      </c>
      <c r="M19" s="81" t="str">
        <f t="shared" si="2"/>
        <v/>
      </c>
      <c r="N19" s="81" t="str">
        <f t="shared" si="3"/>
        <v/>
      </c>
    </row>
    <row r="20" s="70" customFormat="1" ht="17.1" customHeight="1" spans="1:14">
      <c r="A20" s="97" t="s">
        <v>1465</v>
      </c>
      <c r="B20" s="79" t="s">
        <v>1466</v>
      </c>
      <c r="C20" s="99">
        <f>SUMPRODUCT('[2]表九（录入表）'!D$6:D$345*(LEFT('[2]表九（录入表）'!$B$6:$B$345,LEN($A20))=$A20))</f>
        <v>0</v>
      </c>
      <c r="D20" s="102">
        <f>SUMPRODUCT('[2]表九（录入表）'!E$6:E$345*(LEFT('[2]表九（录入表）'!$B$6:$B$345,LEN($A20))=$A20))</f>
        <v>0</v>
      </c>
      <c r="E20" s="102">
        <f>SUMPRODUCT('[2]表九（录入表）'!F$6:F$345*(LEFT('[2]表九（录入表）'!$B$6:$B$345,LEN($A20))=$A20))</f>
        <v>0</v>
      </c>
      <c r="F20" s="100" t="str">
        <f t="shared" si="0"/>
        <v/>
      </c>
      <c r="G20" s="100" t="str">
        <f t="shared" si="1"/>
        <v/>
      </c>
      <c r="H20" s="101" t="s">
        <v>976</v>
      </c>
      <c r="I20" s="105" t="s">
        <v>977</v>
      </c>
      <c r="J20" s="103">
        <f>SUMPRODUCT('[2]表九（录入表）'!D$6:D$345*(LEFT('[2]表九（录入表）'!$B$6:$B$345,LEN($H20))=$H20))</f>
        <v>0</v>
      </c>
      <c r="K20" s="104">
        <f>SUMPRODUCT('[2]表九（录入表）'!E$6:E$345*(LEFT('[2]表九（录入表）'!$B$6:$B$345,LEN($H20))=$H20))</f>
        <v>0</v>
      </c>
      <c r="L20" s="104">
        <f>SUMPRODUCT('[2]表九（录入表）'!F$6:F$345*(LEFT('[2]表九（录入表）'!$B$6:$B$345,LEN($H20))=$H20))</f>
        <v>0</v>
      </c>
      <c r="M20" s="81" t="str">
        <f t="shared" si="2"/>
        <v/>
      </c>
      <c r="N20" s="81" t="str">
        <f t="shared" si="3"/>
        <v/>
      </c>
    </row>
    <row r="21" s="70" customFormat="1" ht="17.1" customHeight="1" spans="1:14">
      <c r="A21" s="97" t="s">
        <v>861</v>
      </c>
      <c r="B21" s="79" t="s">
        <v>862</v>
      </c>
      <c r="C21" s="103">
        <f>SUMPRODUCT('[2]表九（录入表）'!D$6:D$345*(LEFT('[2]表九（录入表）'!$B$6:$B$345,LEN($A21))=$A21))</f>
        <v>0</v>
      </c>
      <c r="D21" s="103">
        <f>SUMPRODUCT('[2]表九（录入表）'!E$6:E$345*(LEFT('[2]表九（录入表）'!$B$6:$B$345,LEN($A21))=$A21))</f>
        <v>0</v>
      </c>
      <c r="E21" s="103">
        <f>SUMPRODUCT('[2]表九（录入表）'!F$6:F$345*(LEFT('[2]表九（录入表）'!$B$6:$B$345,LEN($A21))=$A21))</f>
        <v>0</v>
      </c>
      <c r="F21" s="100" t="str">
        <f t="shared" si="0"/>
        <v/>
      </c>
      <c r="G21" s="100" t="str">
        <f t="shared" si="1"/>
        <v/>
      </c>
      <c r="H21" s="101" t="s">
        <v>978</v>
      </c>
      <c r="I21" s="111" t="s">
        <v>979</v>
      </c>
      <c r="J21" s="103">
        <f>SUMPRODUCT('[2]表九（录入表）'!D$6:D$345*(LEFT('[2]表九（录入表）'!$B$6:$B$345,LEN($H21))=$H21))</f>
        <v>0</v>
      </c>
      <c r="K21" s="104">
        <f>SUMPRODUCT('[2]表九（录入表）'!E$6:E$345*(LEFT('[2]表九（录入表）'!$B$6:$B$345,LEN($H21))=$H21))</f>
        <v>0</v>
      </c>
      <c r="L21" s="104">
        <f>SUMPRODUCT('[2]表九（录入表）'!F$6:F$345*(LEFT('[2]表九（录入表）'!$B$6:$B$345,LEN($H21))=$H21))</f>
        <v>0</v>
      </c>
      <c r="M21" s="81" t="str">
        <f t="shared" si="2"/>
        <v/>
      </c>
      <c r="N21" s="81" t="str">
        <f t="shared" si="3"/>
        <v/>
      </c>
    </row>
    <row r="22" s="70" customFormat="1" ht="17.1" customHeight="1" spans="1:14">
      <c r="A22" s="97" t="s">
        <v>1467</v>
      </c>
      <c r="B22" s="79" t="s">
        <v>1468</v>
      </c>
      <c r="C22" s="99">
        <f>SUMPRODUCT('[2]表九（录入表）'!D$6:D$345*(LEFT('[2]表九（录入表）'!$B$6:$B$345,LEN($A22))=$A22))</f>
        <v>0</v>
      </c>
      <c r="D22" s="102">
        <f>SUMPRODUCT('[2]表九（录入表）'!E$6:E$345*(LEFT('[2]表九（录入表）'!$B$6:$B$345,LEN($A22))=$A22))</f>
        <v>0</v>
      </c>
      <c r="E22" s="102">
        <f>SUMPRODUCT('[2]表九（录入表）'!F$6:F$345*(LEFT('[2]表九（录入表）'!$B$6:$B$345,LEN($A22))=$A22))</f>
        <v>0</v>
      </c>
      <c r="F22" s="100" t="str">
        <f t="shared" si="0"/>
        <v/>
      </c>
      <c r="G22" s="100" t="str">
        <f t="shared" si="1"/>
        <v/>
      </c>
      <c r="H22" s="101" t="s">
        <v>1469</v>
      </c>
      <c r="I22" s="111" t="s">
        <v>1460</v>
      </c>
      <c r="J22" s="109">
        <f>SUMPRODUCT('[2]表九（录入表）'!D$6:D$345*(LEFT('[2]表九（录入表）'!$B$6:$B$345,LEN($H22))=$H22))</f>
        <v>0</v>
      </c>
      <c r="K22" s="109">
        <f>SUMPRODUCT('[2]表九（录入表）'!E$6:E$345*(LEFT('[2]表九（录入表）'!$B$6:$B$345,LEN($H22))=$H22))</f>
        <v>0</v>
      </c>
      <c r="L22" s="109">
        <f>SUMPRODUCT('[2]表九（录入表）'!F$6:F$345*(LEFT('[2]表九（录入表）'!$B$6:$B$345,LEN($H22))=$H22))</f>
        <v>0</v>
      </c>
      <c r="M22" s="81" t="str">
        <f t="shared" si="2"/>
        <v/>
      </c>
      <c r="N22" s="81" t="str">
        <f t="shared" si="3"/>
        <v/>
      </c>
    </row>
    <row r="23" s="70" customFormat="1" ht="17.1" customHeight="1" spans="1:14">
      <c r="A23" s="97" t="s">
        <v>863</v>
      </c>
      <c r="B23" s="79" t="s">
        <v>864</v>
      </c>
      <c r="C23" s="103">
        <f>SUMPRODUCT('[2]表九（录入表）'!D$6:D$345*(LEFT('[2]表九（录入表）'!$B$6:$B$345,LEN($A23))=$A23))</f>
        <v>0</v>
      </c>
      <c r="D23" s="103">
        <f>SUMPRODUCT('[2]表九（录入表）'!E$6:E$345*(LEFT('[2]表九（录入表）'!$B$6:$B$345,LEN($A23))=$A23))</f>
        <v>0</v>
      </c>
      <c r="E23" s="103">
        <f>SUMPRODUCT('[2]表九（录入表）'!F$6:F$345*(LEFT('[2]表九（录入表）'!$B$6:$B$345,LEN($A23))=$A23))</f>
        <v>0</v>
      </c>
      <c r="F23" s="100" t="str">
        <f t="shared" si="0"/>
        <v/>
      </c>
      <c r="G23" s="100" t="str">
        <f t="shared" si="1"/>
        <v/>
      </c>
      <c r="H23" s="101" t="s">
        <v>980</v>
      </c>
      <c r="I23" s="105" t="s">
        <v>204</v>
      </c>
      <c r="J23" s="103">
        <f>SUMPRODUCT('[2]表九（录入表）'!D$6:D$345*(LEFT('[2]表九（录入表）'!$B$6:$B$345,LEN($H23))=$H23))</f>
        <v>0</v>
      </c>
      <c r="K23" s="104">
        <f>SUMPRODUCT('[2]表九（录入表）'!E$6:E$345*(LEFT('[2]表九（录入表）'!$B$6:$B$345,LEN($H23))=$H23))</f>
        <v>0</v>
      </c>
      <c r="L23" s="104">
        <f>SUMPRODUCT('[2]表九（录入表）'!F$6:F$345*(LEFT('[2]表九（录入表）'!$B$6:$B$345,LEN($H23))=$H23))</f>
        <v>0</v>
      </c>
      <c r="M23" s="81" t="str">
        <f t="shared" si="2"/>
        <v/>
      </c>
      <c r="N23" s="81" t="str">
        <f t="shared" si="3"/>
        <v/>
      </c>
    </row>
    <row r="24" s="70" customFormat="1" ht="17.1" customHeight="1" spans="1:14">
      <c r="A24" s="97" t="s">
        <v>865</v>
      </c>
      <c r="B24" s="79" t="s">
        <v>866</v>
      </c>
      <c r="C24" s="103">
        <f>SUMPRODUCT('[2]表九（录入表）'!D$6:D$345*(LEFT('[2]表九（录入表）'!$B$6:$B$345,LEN($A24))=$A24))</f>
        <v>0</v>
      </c>
      <c r="D24" s="103">
        <f>SUMPRODUCT('[2]表九（录入表）'!E$6:E$345*(LEFT('[2]表九（录入表）'!$B$6:$B$345,LEN($A24))=$A24))</f>
        <v>0</v>
      </c>
      <c r="E24" s="103">
        <f>SUMPRODUCT('[2]表九（录入表）'!F$6:F$345*(LEFT('[2]表九（录入表）'!$B$6:$B$345,LEN($A24))=$A24))</f>
        <v>0</v>
      </c>
      <c r="F24" s="100" t="str">
        <f t="shared" si="0"/>
        <v/>
      </c>
      <c r="G24" s="100" t="str">
        <f t="shared" si="1"/>
        <v/>
      </c>
      <c r="H24" s="101" t="s">
        <v>981</v>
      </c>
      <c r="I24" s="105" t="s">
        <v>206</v>
      </c>
      <c r="J24" s="103">
        <f>SUMPRODUCT('[2]表九（录入表）'!D$6:D$345*(LEFT('[2]表九（录入表）'!$B$6:$B$345,LEN($H24))=$H24))</f>
        <v>0</v>
      </c>
      <c r="K24" s="104">
        <f>SUMPRODUCT('[2]表九（录入表）'!E$6:E$345*(LEFT('[2]表九（录入表）'!$B$6:$B$345,LEN($H24))=$H24))</f>
        <v>0</v>
      </c>
      <c r="L24" s="104">
        <f>SUMPRODUCT('[2]表九（录入表）'!F$6:F$345*(LEFT('[2]表九（录入表）'!$B$6:$B$345,LEN($H24))=$H24))</f>
        <v>0</v>
      </c>
      <c r="M24" s="81" t="str">
        <f t="shared" si="2"/>
        <v/>
      </c>
      <c r="N24" s="81" t="str">
        <f t="shared" si="3"/>
        <v/>
      </c>
    </row>
    <row r="25" s="70" customFormat="1" ht="17.1" customHeight="1" spans="1:14">
      <c r="A25" s="97" t="s">
        <v>867</v>
      </c>
      <c r="B25" s="79" t="s">
        <v>868</v>
      </c>
      <c r="C25" s="103">
        <f>SUMPRODUCT('[2]表九（录入表）'!D$6:D$345*(LEFT('[2]表九（录入表）'!$B$6:$B$345,LEN($A25))=$A25))</f>
        <v>0</v>
      </c>
      <c r="D25" s="103">
        <f>SUMPRODUCT('[2]表九（录入表）'!E$6:E$345*(LEFT('[2]表九（录入表）'!$B$6:$B$345,LEN($A25))=$A25))</f>
        <v>986</v>
      </c>
      <c r="E25" s="103">
        <f>SUMPRODUCT('[2]表九（录入表）'!F$6:F$345*(LEFT('[2]表九（录入表）'!$B$6:$B$345,LEN($A25))=$A25))</f>
        <v>1000</v>
      </c>
      <c r="F25" s="100" t="str">
        <f t="shared" si="0"/>
        <v/>
      </c>
      <c r="G25" s="100">
        <f t="shared" si="1"/>
        <v>1.01419878296146</v>
      </c>
      <c r="H25" s="101" t="s">
        <v>982</v>
      </c>
      <c r="I25" s="105" t="s">
        <v>208</v>
      </c>
      <c r="J25" s="103">
        <f>SUMPRODUCT('[2]表九（录入表）'!D$6:D$345*(LEFT('[2]表九（录入表）'!$B$6:$B$345,LEN($H25))=$H25))</f>
        <v>0</v>
      </c>
      <c r="K25" s="104">
        <f>SUMPRODUCT('[2]表九（录入表）'!E$6:E$345*(LEFT('[2]表九（录入表）'!$B$6:$B$345,LEN($H25))=$H25))</f>
        <v>0</v>
      </c>
      <c r="L25" s="104">
        <f>SUMPRODUCT('[2]表九（录入表）'!F$6:F$345*(LEFT('[2]表九（录入表）'!$B$6:$B$345,LEN($H25))=$H25))</f>
        <v>0</v>
      </c>
      <c r="M25" s="81" t="str">
        <f t="shared" si="2"/>
        <v/>
      </c>
      <c r="N25" s="81" t="str">
        <f t="shared" si="3"/>
        <v/>
      </c>
    </row>
    <row r="26" s="70" customFormat="1" ht="17.1" customHeight="1" spans="1:14">
      <c r="A26" s="97" t="s">
        <v>869</v>
      </c>
      <c r="B26" s="79" t="s">
        <v>870</v>
      </c>
      <c r="C26" s="99">
        <f>SUMPRODUCT('[2]表九（录入表）'!D$6:D$345*(LEFT('[2]表九（录入表）'!$B$6:$B$345,LEN($A26))=$A26))</f>
        <v>0</v>
      </c>
      <c r="D26" s="99">
        <f>SUMPRODUCT('[2]表九（录入表）'!E$6:E$345*(LEFT('[2]表九（录入表）'!$B$6:$B$345,LEN($A26))=$A26))</f>
        <v>0</v>
      </c>
      <c r="E26" s="99">
        <f>SUMPRODUCT('[2]表九（录入表）'!F$6:F$345*(LEFT('[2]表九（录入表）'!$B$6:$B$345,LEN($A26))=$A26))</f>
        <v>0</v>
      </c>
      <c r="F26" s="100" t="str">
        <f t="shared" si="0"/>
        <v/>
      </c>
      <c r="G26" s="100" t="str">
        <f t="shared" si="1"/>
        <v/>
      </c>
      <c r="H26" s="101" t="s">
        <v>983</v>
      </c>
      <c r="I26" s="105" t="s">
        <v>210</v>
      </c>
      <c r="J26" s="103">
        <f>SUMPRODUCT('[2]表九（录入表）'!D$6:D$345*(LEFT('[2]表九（录入表）'!$B$6:$B$345,LEN($H26))=$H26))</f>
        <v>0</v>
      </c>
      <c r="K26" s="104">
        <f>SUMPRODUCT('[2]表九（录入表）'!E$6:E$345*(LEFT('[2]表九（录入表）'!$B$6:$B$345,LEN($H26))=$H26))</f>
        <v>0</v>
      </c>
      <c r="L26" s="104">
        <f>SUMPRODUCT('[2]表九（录入表）'!F$6:F$345*(LEFT('[2]表九（录入表）'!$B$6:$B$345,LEN($H26))=$H26))</f>
        <v>0</v>
      </c>
      <c r="M26" s="81" t="str">
        <f t="shared" si="2"/>
        <v/>
      </c>
      <c r="N26" s="81" t="str">
        <f t="shared" si="3"/>
        <v/>
      </c>
    </row>
    <row r="27" s="70" customFormat="1" ht="17.1" customHeight="1" spans="1:14">
      <c r="A27" s="97" t="s">
        <v>1470</v>
      </c>
      <c r="B27" s="79" t="s">
        <v>1471</v>
      </c>
      <c r="C27" s="99">
        <f>SUMPRODUCT('[2]表九（录入表）'!D$6:D$345*(LEFT('[2]表九（录入表）'!$B$6:$B$345,LEN($A27))=$A27))</f>
        <v>0</v>
      </c>
      <c r="D27" s="102">
        <f>SUMPRODUCT('[2]表九（录入表）'!E$6:E$345*(LEFT('[2]表九（录入表）'!$B$6:$B$345,LEN($A27))=$A27))</f>
        <v>0</v>
      </c>
      <c r="E27" s="102">
        <f>SUMPRODUCT('[2]表九（录入表）'!F$6:F$345*(LEFT('[2]表九（录入表）'!$B$6:$B$345,LEN($A27))=$A27))</f>
        <v>0</v>
      </c>
      <c r="F27" s="100" t="str">
        <f t="shared" si="0"/>
        <v/>
      </c>
      <c r="G27" s="100" t="str">
        <f t="shared" si="1"/>
        <v/>
      </c>
      <c r="H27" s="101" t="s">
        <v>984</v>
      </c>
      <c r="I27" s="105" t="s">
        <v>218</v>
      </c>
      <c r="J27" s="103">
        <f>SUMPRODUCT('[2]表九（录入表）'!D$6:D$345*(LEFT('[2]表九（录入表）'!$B$6:$B$345,LEN($H27))=$H27))</f>
        <v>0</v>
      </c>
      <c r="K27" s="104">
        <f>SUMPRODUCT('[2]表九（录入表）'!E$6:E$345*(LEFT('[2]表九（录入表）'!$B$6:$B$345,LEN($H27))=$H27))</f>
        <v>0</v>
      </c>
      <c r="L27" s="104">
        <f>SUMPRODUCT('[2]表九（录入表）'!F$6:F$345*(LEFT('[2]表九（录入表）'!$B$6:$B$345,LEN($H27))=$H27))</f>
        <v>0</v>
      </c>
      <c r="M27" s="81" t="str">
        <f t="shared" si="2"/>
        <v/>
      </c>
      <c r="N27" s="81" t="str">
        <f t="shared" si="3"/>
        <v/>
      </c>
    </row>
    <row r="28" s="70" customFormat="1" ht="17.1" customHeight="1" spans="1:14">
      <c r="A28" s="97" t="s">
        <v>871</v>
      </c>
      <c r="B28" s="79" t="s">
        <v>872</v>
      </c>
      <c r="C28" s="103">
        <f>SUMPRODUCT('[2]表九（录入表）'!D$6:D$345*(LEFT('[2]表九（录入表）'!$B$6:$B$345,LEN($A28))=$A28))</f>
        <v>0</v>
      </c>
      <c r="D28" s="103">
        <f>SUMPRODUCT('[2]表九（录入表）'!E$6:E$345*(LEFT('[2]表九（录入表）'!$B$6:$B$345,LEN($A28))=$A28))</f>
        <v>0</v>
      </c>
      <c r="E28" s="103">
        <f>SUMPRODUCT('[2]表九（录入表）'!F$6:F$345*(LEFT('[2]表九（录入表）'!$B$6:$B$345,LEN($A28))=$A28))</f>
        <v>0</v>
      </c>
      <c r="F28" s="100" t="str">
        <f t="shared" si="0"/>
        <v/>
      </c>
      <c r="G28" s="100" t="str">
        <f t="shared" si="1"/>
        <v/>
      </c>
      <c r="H28" s="101" t="s">
        <v>985</v>
      </c>
      <c r="I28" s="105" t="s">
        <v>986</v>
      </c>
      <c r="J28" s="103">
        <f>SUMPRODUCT('[2]表九（录入表）'!D$6:D$345*(LEFT('[2]表九（录入表）'!$B$6:$B$345,LEN($H28))=$H28))</f>
        <v>0</v>
      </c>
      <c r="K28" s="103">
        <f>SUMPRODUCT('[2]表九（录入表）'!E$6:E$345*(LEFT('[2]表九（录入表）'!$B$6:$B$345,LEN($H28))=$H28))</f>
        <v>0</v>
      </c>
      <c r="L28" s="103">
        <f>SUMPRODUCT('[2]表九（录入表）'!F$6:F$345*(LEFT('[2]表九（录入表）'!$B$6:$B$345,LEN($H28))=$H28))</f>
        <v>0</v>
      </c>
      <c r="M28" s="81" t="str">
        <f t="shared" si="2"/>
        <v/>
      </c>
      <c r="N28" s="81" t="str">
        <f t="shared" si="3"/>
        <v/>
      </c>
    </row>
    <row r="29" s="70" customFormat="1" ht="17.1" customHeight="1" spans="1:14">
      <c r="A29" s="97" t="s">
        <v>873</v>
      </c>
      <c r="B29" s="79" t="s">
        <v>874</v>
      </c>
      <c r="C29" s="99">
        <f>SUMPRODUCT('[2]表九（录入表）'!D$6:D$345*(LEFT('[2]表九（录入表）'!$B$6:$B$345,LEN($A29))=$A29))</f>
        <v>0</v>
      </c>
      <c r="D29" s="99">
        <f>SUMPRODUCT('[2]表九（录入表）'!E$6:E$345*(LEFT('[2]表九（录入表）'!$B$6:$B$345,LEN($A29))=$A29))</f>
        <v>0</v>
      </c>
      <c r="E29" s="99">
        <f>SUMPRODUCT('[2]表九（录入表）'!F$6:F$345*(LEFT('[2]表九（录入表）'!$B$6:$B$345,LEN($A29))=$A29))</f>
        <v>0</v>
      </c>
      <c r="F29" s="100" t="str">
        <f t="shared" si="0"/>
        <v/>
      </c>
      <c r="G29" s="100" t="str">
        <f t="shared" si="1"/>
        <v/>
      </c>
      <c r="H29" s="101" t="s">
        <v>221</v>
      </c>
      <c r="I29" s="105" t="s">
        <v>222</v>
      </c>
      <c r="J29" s="109">
        <f>SUMPRODUCT('[2]表九（录入表）'!D$6:D$345*(LEFT('[2]表九（录入表）'!$B$6:$B$345,LEN($H29))=$H29))</f>
        <v>33</v>
      </c>
      <c r="K29" s="110">
        <f>SUMPRODUCT('[2]表九（录入表）'!E$6:E$345*(LEFT('[2]表九（录入表）'!$B$6:$B$345,LEN($H29))=$H29))</f>
        <v>2</v>
      </c>
      <c r="L29" s="110">
        <f>SUMPRODUCT('[2]表九（录入表）'!F$6:F$345*(LEFT('[2]表九（录入表）'!$B$6:$B$345,LEN($H29))=$H29))</f>
        <v>0</v>
      </c>
      <c r="M29" s="81">
        <f t="shared" si="2"/>
        <v>0</v>
      </c>
      <c r="N29" s="81">
        <f t="shared" si="3"/>
        <v>0</v>
      </c>
    </row>
    <row r="30" s="70" customFormat="1" ht="17.1" customHeight="1" spans="1:14">
      <c r="A30" s="97" t="s">
        <v>875</v>
      </c>
      <c r="B30" s="79" t="s">
        <v>876</v>
      </c>
      <c r="C30" s="99">
        <f>SUMPRODUCT('[2]表九（录入表）'!D$6:D$345*(LEFT('[2]表九（录入表）'!$B$6:$B$345,LEN($A30))=$A30))</f>
        <v>500</v>
      </c>
      <c r="D30" s="99">
        <f>SUMPRODUCT('[2]表九（录入表）'!E$6:E$345*(LEFT('[2]表九（录入表）'!$B$6:$B$345,LEN($A30))=$A30))</f>
        <v>560</v>
      </c>
      <c r="E30" s="99">
        <f>SUMPRODUCT('[2]表九（录入表）'!F$6:F$345*(LEFT('[2]表九（录入表）'!$B$6:$B$345,LEN($A30))=$A30))</f>
        <v>600</v>
      </c>
      <c r="F30" s="100">
        <f t="shared" si="0"/>
        <v>1.2</v>
      </c>
      <c r="G30" s="100">
        <f t="shared" si="1"/>
        <v>1.07142857142857</v>
      </c>
      <c r="H30" s="101" t="s">
        <v>1472</v>
      </c>
      <c r="I30" s="105" t="s">
        <v>1473</v>
      </c>
      <c r="J30" s="109">
        <f>SUMPRODUCT('[2]表九（录入表）'!D$6:D$345*(LEFT('[2]表九（录入表）'!$B$6:$B$345,LEN($H30))=$H30))</f>
        <v>9</v>
      </c>
      <c r="K30" s="110">
        <f>SUMPRODUCT('[2]表九（录入表）'!E$6:E$345*(LEFT('[2]表九（录入表）'!$B$6:$B$345,LEN($H30))=$H30))</f>
        <v>2</v>
      </c>
      <c r="L30" s="110">
        <f>SUMPRODUCT('[2]表九（录入表）'!F$6:F$345*(LEFT('[2]表九（录入表）'!$B$6:$B$345,LEN($H30))=$H30))</f>
        <v>0</v>
      </c>
      <c r="M30" s="81">
        <f t="shared" si="2"/>
        <v>0</v>
      </c>
      <c r="N30" s="81">
        <f t="shared" si="3"/>
        <v>0</v>
      </c>
    </row>
    <row r="31" s="70" customFormat="1" ht="17.1" customHeight="1" spans="1:14">
      <c r="A31" s="97" t="s">
        <v>1474</v>
      </c>
      <c r="B31" s="79" t="s">
        <v>1475</v>
      </c>
      <c r="C31" s="99">
        <f>SUMPRODUCT('[2]表九（录入表）'!D$6:D$345*(LEFT('[2]表九（录入表）'!$B$6:$B$345,LEN($A31))=$A31))</f>
        <v>0</v>
      </c>
      <c r="D31" s="102">
        <f>SUMPRODUCT('[2]表九（录入表）'!E$6:E$345*(LEFT('[2]表九（录入表）'!$B$6:$B$345,LEN($A31))=$A31))</f>
        <v>0</v>
      </c>
      <c r="E31" s="102">
        <f>SUMPRODUCT('[2]表九（录入表）'!F$6:F$345*(LEFT('[2]表九（录入表）'!$B$6:$B$345,LEN($A31))=$A31))</f>
        <v>0</v>
      </c>
      <c r="F31" s="100" t="str">
        <f t="shared" si="0"/>
        <v/>
      </c>
      <c r="G31" s="100" t="str">
        <f t="shared" si="1"/>
        <v/>
      </c>
      <c r="H31" s="101" t="s">
        <v>987</v>
      </c>
      <c r="I31" s="105" t="s">
        <v>988</v>
      </c>
      <c r="J31" s="103">
        <f>SUMPRODUCT('[2]表九（录入表）'!D$6:D$345*(LEFT('[2]表九（录入表）'!$B$6:$B$345,LEN($H31))=$H31))</f>
        <v>0</v>
      </c>
      <c r="K31" s="103">
        <f>SUMPRODUCT('[2]表九（录入表）'!E$6:E$345*(LEFT('[2]表九（录入表）'!$B$6:$B$345,LEN($H31))=$H31))</f>
        <v>0</v>
      </c>
      <c r="L31" s="103">
        <f>SUMPRODUCT('[2]表九（录入表）'!F$6:F$345*(LEFT('[2]表九（录入表）'!$B$6:$B$345,LEN($H31))=$H31))</f>
        <v>0</v>
      </c>
      <c r="M31" s="81" t="str">
        <f t="shared" si="2"/>
        <v/>
      </c>
      <c r="N31" s="81" t="str">
        <f t="shared" si="3"/>
        <v/>
      </c>
    </row>
    <row r="32" s="70" customFormat="1" ht="17.1" customHeight="1" spans="1:14">
      <c r="A32" s="97" t="s">
        <v>877</v>
      </c>
      <c r="B32" s="79" t="s">
        <v>878</v>
      </c>
      <c r="C32" s="103">
        <f>SUMPRODUCT('[2]表九（录入表）'!D$6:D$345*(LEFT('[2]表九（录入表）'!$B$6:$B$345,LEN($A32))=$A32))</f>
        <v>0</v>
      </c>
      <c r="D32" s="103">
        <f>SUMPRODUCT('[2]表九（录入表）'!E$6:E$345*(LEFT('[2]表九（录入表）'!$B$6:$B$345,LEN($A32))=$A32))</f>
        <v>0</v>
      </c>
      <c r="E32" s="103">
        <f>SUMPRODUCT('[2]表九（录入表）'!F$6:F$345*(LEFT('[2]表九（录入表）'!$B$6:$B$345,LEN($A32))=$A32))</f>
        <v>0</v>
      </c>
      <c r="F32" s="100" t="str">
        <f t="shared" si="0"/>
        <v/>
      </c>
      <c r="G32" s="100" t="str">
        <f t="shared" si="1"/>
        <v/>
      </c>
      <c r="H32" s="101" t="s">
        <v>989</v>
      </c>
      <c r="I32" s="105" t="s">
        <v>990</v>
      </c>
      <c r="J32" s="103">
        <f>SUMPRODUCT('[2]表九（录入表）'!D$6:D$345*(LEFT('[2]表九（录入表）'!$B$6:$B$345,LEN($H32))=$H32))</f>
        <v>9</v>
      </c>
      <c r="K32" s="103">
        <f>SUMPRODUCT('[2]表九（录入表）'!E$6:E$345*(LEFT('[2]表九（录入表）'!$B$6:$B$345,LEN($H32))=$H32))</f>
        <v>2</v>
      </c>
      <c r="L32" s="103">
        <f>SUMPRODUCT('[2]表九（录入表）'!F$6:F$345*(LEFT('[2]表九（录入表）'!$B$6:$B$345,LEN($H32))=$H32))</f>
        <v>0</v>
      </c>
      <c r="M32" s="81">
        <f t="shared" si="2"/>
        <v>0</v>
      </c>
      <c r="N32" s="81">
        <f t="shared" si="3"/>
        <v>0</v>
      </c>
    </row>
    <row r="33" s="70" customFormat="1" ht="17.1" customHeight="1" spans="1:14">
      <c r="A33" s="97" t="s">
        <v>879</v>
      </c>
      <c r="B33" s="79" t="s">
        <v>880</v>
      </c>
      <c r="C33" s="103">
        <f>SUMPRODUCT('[2]表九（录入表）'!D$6:D$345*(LEFT('[2]表九（录入表）'!$B$6:$B$345,LEN($A33))=$A33))</f>
        <v>0</v>
      </c>
      <c r="D33" s="103">
        <f>SUMPRODUCT('[2]表九（录入表）'!E$6:E$345*(LEFT('[2]表九（录入表）'!$B$6:$B$345,LEN($A33))=$A33))</f>
        <v>0</v>
      </c>
      <c r="E33" s="103">
        <f>SUMPRODUCT('[2]表九（录入表）'!F$6:F$345*(LEFT('[2]表九（录入表）'!$B$6:$B$345,LEN($A33))=$A33))</f>
        <v>0</v>
      </c>
      <c r="F33" s="100" t="str">
        <f t="shared" si="0"/>
        <v/>
      </c>
      <c r="G33" s="100" t="str">
        <f t="shared" si="1"/>
        <v/>
      </c>
      <c r="H33" s="101" t="s">
        <v>991</v>
      </c>
      <c r="I33" s="105" t="s">
        <v>992</v>
      </c>
      <c r="J33" s="103">
        <f>SUMPRODUCT('[2]表九（录入表）'!D$6:D$345*(LEFT('[2]表九（录入表）'!$B$6:$B$345,LEN($H33))=$H33))</f>
        <v>0</v>
      </c>
      <c r="K33" s="104">
        <f>SUMPRODUCT('[2]表九（录入表）'!E$6:E$345*(LEFT('[2]表九（录入表）'!$B$6:$B$345,LEN($H33))=$H33))</f>
        <v>0</v>
      </c>
      <c r="L33" s="104">
        <f>SUMPRODUCT('[2]表九（录入表）'!F$6:F$345*(LEFT('[2]表九（录入表）'!$B$6:$B$345,LEN($H33))=$H33))</f>
        <v>0</v>
      </c>
      <c r="M33" s="81" t="str">
        <f t="shared" si="2"/>
        <v/>
      </c>
      <c r="N33" s="81" t="str">
        <f t="shared" si="3"/>
        <v/>
      </c>
    </row>
    <row r="34" s="70" customFormat="1" ht="17.1" customHeight="1" spans="1:14">
      <c r="A34" s="97" t="s">
        <v>881</v>
      </c>
      <c r="B34" s="79" t="s">
        <v>882</v>
      </c>
      <c r="C34" s="103">
        <f>SUMPRODUCT('[2]表九（录入表）'!D$6:D$345*(LEFT('[2]表九（录入表）'!$B$6:$B$345,LEN($A34))=$A34))</f>
        <v>0</v>
      </c>
      <c r="D34" s="103">
        <f>SUMPRODUCT('[2]表九（录入表）'!E$6:E$345*(LEFT('[2]表九（录入表）'!$B$6:$B$345,LEN($A34))=$A34))</f>
        <v>0</v>
      </c>
      <c r="E34" s="103">
        <f>SUMPRODUCT('[2]表九（录入表）'!F$6:F$345*(LEFT('[2]表九（录入表）'!$B$6:$B$345,LEN($A34))=$A34))</f>
        <v>0</v>
      </c>
      <c r="F34" s="100" t="str">
        <f t="shared" si="0"/>
        <v/>
      </c>
      <c r="G34" s="100" t="str">
        <f t="shared" si="1"/>
        <v/>
      </c>
      <c r="H34" s="101" t="s">
        <v>993</v>
      </c>
      <c r="I34" s="105" t="s">
        <v>994</v>
      </c>
      <c r="J34" s="103">
        <f>SUMPRODUCT('[2]表九（录入表）'!D$6:D$345*(LEFT('[2]表九（录入表）'!$B$6:$B$345,LEN($H34))=$H34))</f>
        <v>0</v>
      </c>
      <c r="K34" s="104">
        <f>SUMPRODUCT('[2]表九（录入表）'!E$6:E$345*(LEFT('[2]表九（录入表）'!$B$6:$B$345,LEN($H34))=$H34))</f>
        <v>0</v>
      </c>
      <c r="L34" s="104">
        <f>SUMPRODUCT('[2]表九（录入表）'!F$6:F$345*(LEFT('[2]表九（录入表）'!$B$6:$B$345,LEN($H34))=$H34))</f>
        <v>0</v>
      </c>
      <c r="M34" s="81" t="str">
        <f t="shared" si="2"/>
        <v/>
      </c>
      <c r="N34" s="81" t="str">
        <f t="shared" si="3"/>
        <v/>
      </c>
    </row>
    <row r="35" s="70" customFormat="1" ht="17.1" customHeight="1" spans="1:15">
      <c r="A35" s="97" t="s">
        <v>883</v>
      </c>
      <c r="B35" s="79" t="s">
        <v>884</v>
      </c>
      <c r="C35" s="103">
        <f>SUMPRODUCT('[2]表九（录入表）'!D$6:D$345*(LEFT('[2]表九（录入表）'!$B$6:$B$345,LEN($A35))=$A35))</f>
        <v>0</v>
      </c>
      <c r="D35" s="103">
        <f>SUMPRODUCT('[2]表九（录入表）'!E$6:E$345*(LEFT('[2]表九（录入表）'!$B$6:$B$345,LEN($A35))=$A35))</f>
        <v>0</v>
      </c>
      <c r="E35" s="103">
        <f>SUMPRODUCT('[2]表九（录入表）'!F$6:F$345*(LEFT('[2]表九（录入表）'!$B$6:$B$345,LEN($A35))=$A35))</f>
        <v>0</v>
      </c>
      <c r="F35" s="100" t="str">
        <f t="shared" si="0"/>
        <v/>
      </c>
      <c r="G35" s="100" t="str">
        <f t="shared" si="1"/>
        <v/>
      </c>
      <c r="H35" s="101" t="s">
        <v>995</v>
      </c>
      <c r="I35" s="105" t="s">
        <v>996</v>
      </c>
      <c r="J35" s="103">
        <f>SUMPRODUCT('[2]表九（录入表）'!D$6:D$345*(LEFT('[2]表九（录入表）'!$B$6:$B$345,LEN($H35))=$H35))</f>
        <v>0</v>
      </c>
      <c r="K35" s="104">
        <f>SUMPRODUCT('[2]表九（录入表）'!E$6:E$345*(LEFT('[2]表九（录入表）'!$B$6:$B$345,LEN($H35))=$H35))</f>
        <v>0</v>
      </c>
      <c r="L35" s="104">
        <f>SUMPRODUCT('[2]表九（录入表）'!F$6:F$345*(LEFT('[2]表九（录入表）'!$B$6:$B$345,LEN($H35))=$H35))</f>
        <v>0</v>
      </c>
      <c r="M35" s="81" t="str">
        <f t="shared" si="2"/>
        <v/>
      </c>
      <c r="N35" s="81" t="str">
        <f t="shared" si="3"/>
        <v/>
      </c>
      <c r="O35" s="90"/>
    </row>
    <row r="36" s="70" customFormat="1" ht="17.1" customHeight="1" spans="1:14">
      <c r="A36" s="97" t="s">
        <v>885</v>
      </c>
      <c r="B36" s="79" t="s">
        <v>886</v>
      </c>
      <c r="C36" s="103">
        <f>SUMPRODUCT('[2]表九（录入表）'!D$6:D$345*(LEFT('[2]表九（录入表）'!$B$6:$B$345,LEN($A36))=$A36))</f>
        <v>0</v>
      </c>
      <c r="D36" s="103">
        <f>SUMPRODUCT('[2]表九（录入表）'!E$6:E$345*(LEFT('[2]表九（录入表）'!$B$6:$B$345,LEN($A36))=$A36))</f>
        <v>0</v>
      </c>
      <c r="E36" s="103">
        <f>SUMPRODUCT('[2]表九（录入表）'!F$6:F$345*(LEFT('[2]表九（录入表）'!$B$6:$B$345,LEN($A36))=$A36))</f>
        <v>0</v>
      </c>
      <c r="F36" s="100" t="str">
        <f t="shared" si="0"/>
        <v/>
      </c>
      <c r="G36" s="100" t="str">
        <f t="shared" si="1"/>
        <v/>
      </c>
      <c r="H36" s="101" t="s">
        <v>1476</v>
      </c>
      <c r="I36" s="105" t="s">
        <v>1477</v>
      </c>
      <c r="J36" s="109">
        <f>SUMPRODUCT('[2]表九（录入表）'!D$6:D$345*(LEFT('[2]表九（录入表）'!$B$6:$B$345,LEN($H36))=$H36))</f>
        <v>24</v>
      </c>
      <c r="K36" s="110">
        <f>SUMPRODUCT('[2]表九（录入表）'!E$6:E$345*(LEFT('[2]表九（录入表）'!$B$6:$B$345,LEN($H36))=$H36))</f>
        <v>0</v>
      </c>
      <c r="L36" s="110">
        <f>SUMPRODUCT('[2]表九（录入表）'!F$6:F$345*(LEFT('[2]表九（录入表）'!$B$6:$B$345,LEN($H36))=$H36))</f>
        <v>0</v>
      </c>
      <c r="M36" s="81">
        <f t="shared" si="2"/>
        <v>0</v>
      </c>
      <c r="N36" s="81" t="str">
        <f t="shared" si="3"/>
        <v/>
      </c>
    </row>
    <row r="37" s="70" customFormat="1" ht="17.1" customHeight="1" spans="1:14">
      <c r="A37" s="97" t="s">
        <v>887</v>
      </c>
      <c r="B37" s="79" t="s">
        <v>888</v>
      </c>
      <c r="C37" s="99">
        <f>SUMPRODUCT('[2]表九（录入表）'!D$6:D$345*(LEFT('[2]表九（录入表）'!$B$6:$B$345,LEN($A37))=$A37))</f>
        <v>0</v>
      </c>
      <c r="D37" s="99">
        <f>SUMPRODUCT('[2]表九（录入表）'!E$6:E$345*(LEFT('[2]表九（录入表）'!$B$6:$B$345,LEN($A37))=$A37))</f>
        <v>0</v>
      </c>
      <c r="E37" s="99">
        <f>SUMPRODUCT('[2]表九（录入表）'!F$6:F$345*(LEFT('[2]表九（录入表）'!$B$6:$B$345,LEN($A37))=$A37))</f>
        <v>0</v>
      </c>
      <c r="F37" s="100" t="str">
        <f t="shared" si="0"/>
        <v/>
      </c>
      <c r="G37" s="100" t="str">
        <f t="shared" si="1"/>
        <v/>
      </c>
      <c r="H37" s="101" t="s">
        <v>997</v>
      </c>
      <c r="I37" s="105" t="s">
        <v>998</v>
      </c>
      <c r="J37" s="103">
        <f>SUMPRODUCT('[2]表九（录入表）'!D$6:D$345*(LEFT('[2]表九（录入表）'!$B$6:$B$345,LEN($H37))=$H37))</f>
        <v>0</v>
      </c>
      <c r="K37" s="103">
        <f>SUMPRODUCT('[2]表九（录入表）'!E$6:E$345*(LEFT('[2]表九（录入表）'!$B$6:$B$345,LEN($H37))=$H37))</f>
        <v>0</v>
      </c>
      <c r="L37" s="103">
        <f>SUMPRODUCT('[2]表九（录入表）'!F$6:F$345*(LEFT('[2]表九（录入表）'!$B$6:$B$345,LEN($H37))=$H37))</f>
        <v>0</v>
      </c>
      <c r="M37" s="81" t="str">
        <f t="shared" si="2"/>
        <v/>
      </c>
      <c r="N37" s="81" t="str">
        <f t="shared" si="3"/>
        <v/>
      </c>
    </row>
    <row r="38" s="70" customFormat="1" ht="17.1" customHeight="1" spans="1:14">
      <c r="A38" s="97" t="s">
        <v>889</v>
      </c>
      <c r="B38" s="79" t="s">
        <v>890</v>
      </c>
      <c r="C38" s="99">
        <f>SUMPRODUCT('[2]表九（录入表）'!D$6:D$345*(LEFT('[2]表九（录入表）'!$B$6:$B$345,LEN($A38))=$A38))</f>
        <v>0</v>
      </c>
      <c r="D38" s="99">
        <f>SUMPRODUCT('[2]表九（录入表）'!E$6:E$345*(LEFT('[2]表九（录入表）'!$B$6:$B$345,LEN($A38))=$A38))</f>
        <v>0</v>
      </c>
      <c r="E38" s="99">
        <f>SUMPRODUCT('[2]表九（录入表）'!F$6:F$345*(LEFT('[2]表九（录入表）'!$B$6:$B$345,LEN($A38))=$A38))</f>
        <v>0</v>
      </c>
      <c r="F38" s="100" t="str">
        <f t="shared" si="0"/>
        <v/>
      </c>
      <c r="G38" s="100" t="str">
        <f t="shared" si="1"/>
        <v/>
      </c>
      <c r="H38" s="101" t="s">
        <v>999</v>
      </c>
      <c r="I38" s="105" t="s">
        <v>1000</v>
      </c>
      <c r="J38" s="103">
        <f>SUMPRODUCT('[2]表九（录入表）'!D$6:D$345*(LEFT('[2]表九（录入表）'!$B$6:$B$345,LEN($H38))=$H38))</f>
        <v>0</v>
      </c>
      <c r="K38" s="104">
        <f>SUMPRODUCT('[2]表九（录入表）'!E$6:E$345*(LEFT('[2]表九（录入表）'!$B$6:$B$345,LEN($H38))=$H38))</f>
        <v>0</v>
      </c>
      <c r="L38" s="104">
        <f>SUMPRODUCT('[2]表九（录入表）'!F$6:F$345*(LEFT('[2]表九（录入表）'!$B$6:$B$345,LEN($H38))=$H38))</f>
        <v>0</v>
      </c>
      <c r="M38" s="81" t="str">
        <f t="shared" si="2"/>
        <v/>
      </c>
      <c r="N38" s="81" t="str">
        <f t="shared" si="3"/>
        <v/>
      </c>
    </row>
    <row r="39" s="70" customFormat="1" ht="17.1" customHeight="1" spans="1:14">
      <c r="A39" s="97" t="s">
        <v>891</v>
      </c>
      <c r="B39" s="79" t="s">
        <v>892</v>
      </c>
      <c r="C39" s="99">
        <f>SUMPRODUCT('[2]表九（录入表）'!D$6:D$345*(LEFT('[2]表九（录入表）'!$B$6:$B$345,LEN($A39))=$A39))</f>
        <v>0</v>
      </c>
      <c r="D39" s="99">
        <f>SUMPRODUCT('[2]表九（录入表）'!E$6:E$345*(LEFT('[2]表九（录入表）'!$B$6:$B$345,LEN($A39))=$A39))</f>
        <v>1256</v>
      </c>
      <c r="E39" s="99">
        <f>SUMPRODUCT('[2]表九（录入表）'!F$6:F$345*(LEFT('[2]表九（录入表）'!$B$6:$B$345,LEN($A39))=$A39))</f>
        <v>0</v>
      </c>
      <c r="F39" s="100" t="str">
        <f t="shared" si="0"/>
        <v/>
      </c>
      <c r="G39" s="100">
        <f t="shared" si="1"/>
        <v>0</v>
      </c>
      <c r="H39" s="101" t="s">
        <v>1001</v>
      </c>
      <c r="I39" s="105" t="s">
        <v>1002</v>
      </c>
      <c r="J39" s="103">
        <f>SUMPRODUCT('[2]表九（录入表）'!D$6:D$345*(LEFT('[2]表九（录入表）'!$B$6:$B$345,LEN($H39))=$H39))</f>
        <v>0</v>
      </c>
      <c r="K39" s="104">
        <f>SUMPRODUCT('[2]表九（录入表）'!E$6:E$345*(LEFT('[2]表九（录入表）'!$B$6:$B$345,LEN($H39))=$H39))</f>
        <v>0</v>
      </c>
      <c r="L39" s="104">
        <f>SUMPRODUCT('[2]表九（录入表）'!F$6:F$345*(LEFT('[2]表九（录入表）'!$B$6:$B$345,LEN($H39))=$H39))</f>
        <v>0</v>
      </c>
      <c r="M39" s="81" t="str">
        <f t="shared" si="2"/>
        <v/>
      </c>
      <c r="N39" s="81" t="str">
        <f t="shared" si="3"/>
        <v/>
      </c>
    </row>
    <row r="40" s="70" customFormat="1" ht="17.1" customHeight="1" spans="1:14">
      <c r="A40" s="97" t="s">
        <v>1478</v>
      </c>
      <c r="B40" s="79" t="s">
        <v>1479</v>
      </c>
      <c r="C40" s="99">
        <f>SUMPRODUCT('[2]表九（录入表）'!D$6:D$345*(LEFT('[2]表九（录入表）'!$B$6:$B$345,LEN($A40))=$A40))</f>
        <v>0</v>
      </c>
      <c r="D40" s="102">
        <f>SUMPRODUCT('[2]表九（录入表）'!E$6:E$345*(LEFT('[2]表九（录入表）'!$B$6:$B$345,LEN($A40))=$A40))</f>
        <v>0</v>
      </c>
      <c r="E40" s="102">
        <f>SUMPRODUCT('[2]表九（录入表）'!F$6:F$345*(LEFT('[2]表九（录入表）'!$B$6:$B$345,LEN($A40))=$A40))</f>
        <v>36000</v>
      </c>
      <c r="F40" s="100" t="str">
        <f t="shared" si="0"/>
        <v/>
      </c>
      <c r="G40" s="100" t="str">
        <f t="shared" si="1"/>
        <v/>
      </c>
      <c r="H40" s="101" t="s">
        <v>1003</v>
      </c>
      <c r="I40" s="105" t="s">
        <v>1004</v>
      </c>
      <c r="J40" s="103">
        <f>SUMPRODUCT('[2]表九（录入表）'!D$6:D$345*(LEFT('[2]表九（录入表）'!$B$6:$B$345,LEN($H40))=$H40))</f>
        <v>24</v>
      </c>
      <c r="K40" s="104">
        <f>SUMPRODUCT('[2]表九（录入表）'!E$6:E$345*(LEFT('[2]表九（录入表）'!$B$6:$B$345,LEN($H40))=$H40))</f>
        <v>0</v>
      </c>
      <c r="L40" s="104">
        <f>SUMPRODUCT('[2]表九（录入表）'!F$6:F$345*(LEFT('[2]表九（录入表）'!$B$6:$B$345,LEN($H40))=$H40))</f>
        <v>0</v>
      </c>
      <c r="M40" s="81">
        <f t="shared" si="2"/>
        <v>0</v>
      </c>
      <c r="N40" s="81" t="str">
        <f t="shared" si="3"/>
        <v/>
      </c>
    </row>
    <row r="41" s="70" customFormat="1" ht="17.1" customHeight="1" spans="1:14">
      <c r="A41" s="97" t="s">
        <v>893</v>
      </c>
      <c r="B41" s="79" t="s">
        <v>894</v>
      </c>
      <c r="C41" s="99">
        <f>SUMPRODUCT('[2]表九（录入表）'!D$6:D$345*(LEFT('[2]表九（录入表）'!$B$6:$B$345,LEN($A41))=$A41))</f>
        <v>0</v>
      </c>
      <c r="D41" s="99">
        <f>SUMPRODUCT('[2]表九（录入表）'!E$6:E$345*(LEFT('[2]表九（录入表）'!$B$6:$B$345,LEN($A41))=$A41))</f>
        <v>0</v>
      </c>
      <c r="E41" s="99">
        <f>SUMPRODUCT('[2]表九（录入表）'!F$6:F$345*(LEFT('[2]表九（录入表）'!$B$6:$B$345,LEN($A41))=$A41))</f>
        <v>0</v>
      </c>
      <c r="F41" s="100" t="str">
        <f t="shared" si="0"/>
        <v/>
      </c>
      <c r="G41" s="100" t="str">
        <f t="shared" si="1"/>
        <v/>
      </c>
      <c r="H41" s="101" t="s">
        <v>1005</v>
      </c>
      <c r="I41" s="105" t="s">
        <v>1006</v>
      </c>
      <c r="J41" s="103">
        <f>SUMPRODUCT('[2]表九（录入表）'!D$6:D$345*(LEFT('[2]表九（录入表）'!$B$6:$B$345,LEN($H41))=$H41))</f>
        <v>0</v>
      </c>
      <c r="K41" s="104">
        <f>SUMPRODUCT('[2]表九（录入表）'!E$6:E$345*(LEFT('[2]表九（录入表）'!$B$6:$B$345,LEN($H41))=$H41))</f>
        <v>0</v>
      </c>
      <c r="L41" s="104">
        <f>SUMPRODUCT('[2]表九（录入表）'!F$6:F$345*(LEFT('[2]表九（录入表）'!$B$6:$B$345,LEN($H41))=$H41))</f>
        <v>0</v>
      </c>
      <c r="M41" s="81" t="str">
        <f t="shared" si="2"/>
        <v/>
      </c>
      <c r="N41" s="81" t="str">
        <f t="shared" si="3"/>
        <v/>
      </c>
    </row>
    <row r="42" s="70" customFormat="1" ht="17.1" customHeight="1" spans="1:14">
      <c r="A42" s="97" t="s">
        <v>895</v>
      </c>
      <c r="B42" s="79" t="s">
        <v>896</v>
      </c>
      <c r="C42" s="99">
        <f>SUMPRODUCT('[2]表九（录入表）'!D$6:D$345*(LEFT('[2]表九（录入表）'!$B$6:$B$345,LEN($A42))=$A42))</f>
        <v>0</v>
      </c>
      <c r="D42" s="99">
        <f>SUMPRODUCT('[2]表九（录入表）'!E$6:E$345*(LEFT('[2]表九（录入表）'!$B$6:$B$345,LEN($A42))=$A42))</f>
        <v>0</v>
      </c>
      <c r="E42" s="99">
        <f>SUMPRODUCT('[2]表九（录入表）'!F$6:F$345*(LEFT('[2]表九（录入表）'!$B$6:$B$345,LEN($A42))=$A42))</f>
        <v>0</v>
      </c>
      <c r="F42" s="100" t="str">
        <f t="shared" si="0"/>
        <v/>
      </c>
      <c r="G42" s="100" t="str">
        <f t="shared" si="1"/>
        <v/>
      </c>
      <c r="H42" s="101" t="s">
        <v>1480</v>
      </c>
      <c r="I42" s="105" t="s">
        <v>1481</v>
      </c>
      <c r="J42" s="109">
        <f>SUMPRODUCT('[2]表九（录入表）'!D$6:D$345*(LEFT('[2]表九（录入表）'!$B$6:$B$345,LEN($H42))=$H42))</f>
        <v>0</v>
      </c>
      <c r="K42" s="109">
        <f>SUMPRODUCT('[2]表九（录入表）'!E$6:E$345*(LEFT('[2]表九（录入表）'!$B$6:$B$345,LEN($H42))=$H42))</f>
        <v>0</v>
      </c>
      <c r="L42" s="109">
        <f>SUMPRODUCT('[2]表九（录入表）'!F$6:F$345*(LEFT('[2]表九（录入表）'!$B$6:$B$345,LEN($H42))=$H42))</f>
        <v>0</v>
      </c>
      <c r="M42" s="81" t="str">
        <f t="shared" si="2"/>
        <v/>
      </c>
      <c r="N42" s="81" t="str">
        <f t="shared" si="3"/>
        <v/>
      </c>
    </row>
    <row r="43" s="70" customFormat="1" ht="17.1" customHeight="1" spans="1:14">
      <c r="A43" s="97" t="s">
        <v>1482</v>
      </c>
      <c r="B43" s="79" t="s">
        <v>1483</v>
      </c>
      <c r="C43" s="99">
        <f>SUMPRODUCT('[2]表九（录入表）'!D$6:D$345*(LEFT('[2]表九（录入表）'!$B$6:$B$345,LEN($A43))=$A43))</f>
        <v>0</v>
      </c>
      <c r="D43" s="102">
        <f>SUMPRODUCT('[2]表九（录入表）'!E$6:E$345*(LEFT('[2]表九（录入表）'!$B$6:$B$345,LEN($A43))=$A43))</f>
        <v>0</v>
      </c>
      <c r="E43" s="102">
        <f>SUMPRODUCT('[2]表九（录入表）'!F$6:F$345*(LEFT('[2]表九（录入表）'!$B$6:$B$345,LEN($A43))=$A43))</f>
        <v>28000</v>
      </c>
      <c r="F43" s="100" t="str">
        <f t="shared" si="0"/>
        <v/>
      </c>
      <c r="G43" s="100" t="str">
        <f t="shared" si="1"/>
        <v/>
      </c>
      <c r="H43" s="101" t="s">
        <v>1007</v>
      </c>
      <c r="I43" s="105" t="s">
        <v>1008</v>
      </c>
      <c r="J43" s="103">
        <f>SUMPRODUCT('[2]表九（录入表）'!D$6:D$345*(LEFT('[2]表九（录入表）'!$B$6:$B$345,LEN($H43))=$H43))</f>
        <v>0</v>
      </c>
      <c r="K43" s="103">
        <f>SUMPRODUCT('[2]表九（录入表）'!E$6:E$345*(LEFT('[2]表九（录入表）'!$B$6:$B$345,LEN($H43))=$H43))</f>
        <v>0</v>
      </c>
      <c r="L43" s="103">
        <f>SUMPRODUCT('[2]表九（录入表）'!F$6:F$345*(LEFT('[2]表九（录入表）'!$B$6:$B$345,LEN($H43))=$H43))</f>
        <v>0</v>
      </c>
      <c r="M43" s="81" t="str">
        <f t="shared" si="2"/>
        <v/>
      </c>
      <c r="N43" s="81" t="str">
        <f t="shared" si="3"/>
        <v/>
      </c>
    </row>
    <row r="44" s="70" customFormat="1" ht="17.1" customHeight="1" spans="1:14">
      <c r="A44" s="97" t="s">
        <v>897</v>
      </c>
      <c r="B44" s="79" t="s">
        <v>898</v>
      </c>
      <c r="C44" s="103">
        <f>SUMPRODUCT('[2]表九（录入表）'!D$6:D$345*(LEFT('[2]表九（录入表）'!$B$6:$B$345,LEN($A44))=$A44))</f>
        <v>0</v>
      </c>
      <c r="D44" s="103">
        <f>SUMPRODUCT('[2]表九（录入表）'!E$6:E$345*(LEFT('[2]表九（录入表）'!$B$6:$B$345,LEN($A44))=$A44))</f>
        <v>0</v>
      </c>
      <c r="E44" s="103">
        <f>SUMPRODUCT('[2]表九（录入表）'!F$6:F$345*(LEFT('[2]表九（录入表）'!$B$6:$B$345,LEN($A44))=$A44))</f>
        <v>0</v>
      </c>
      <c r="F44" s="100" t="str">
        <f t="shared" si="0"/>
        <v/>
      </c>
      <c r="G44" s="100" t="str">
        <f t="shared" si="1"/>
        <v/>
      </c>
      <c r="H44" s="101" t="s">
        <v>1009</v>
      </c>
      <c r="I44" s="105" t="s">
        <v>1010</v>
      </c>
      <c r="J44" s="103">
        <f>SUMPRODUCT('[2]表九（录入表）'!D$6:D$345*(LEFT('[2]表九（录入表）'!$B$6:$B$345,LEN($H44))=$H44))</f>
        <v>0</v>
      </c>
      <c r="K44" s="104">
        <f>SUMPRODUCT('[2]表九（录入表）'!E$6:E$345*(LEFT('[2]表九（录入表）'!$B$6:$B$345,LEN($H44))=$H44))</f>
        <v>0</v>
      </c>
      <c r="L44" s="104">
        <f>SUMPRODUCT('[2]表九（录入表）'!F$6:F$345*(LEFT('[2]表九（录入表）'!$B$6:$B$345,LEN($H44))=$H44))</f>
        <v>0</v>
      </c>
      <c r="M44" s="81" t="str">
        <f t="shared" si="2"/>
        <v/>
      </c>
      <c r="N44" s="81" t="str">
        <f t="shared" si="3"/>
        <v/>
      </c>
    </row>
    <row r="45" s="70" customFormat="1" ht="17.1" customHeight="1" spans="1:14">
      <c r="A45" s="97" t="s">
        <v>899</v>
      </c>
      <c r="B45" s="79" t="s">
        <v>900</v>
      </c>
      <c r="C45" s="103">
        <f>SUMPRODUCT('[2]表九（录入表）'!D$6:D$345*(LEFT('[2]表九（录入表）'!$B$6:$B$345,LEN($A45))=$A45))</f>
        <v>0</v>
      </c>
      <c r="D45" s="103">
        <f>SUMPRODUCT('[2]表九（录入表）'!E$6:E$345*(LEFT('[2]表九（录入表）'!$B$6:$B$345,LEN($A45))=$A45))</f>
        <v>0</v>
      </c>
      <c r="E45" s="103">
        <f>SUMPRODUCT('[2]表九（录入表）'!F$6:F$345*(LEFT('[2]表九（录入表）'!$B$6:$B$345,LEN($A45))=$A45))</f>
        <v>28000</v>
      </c>
      <c r="F45" s="100" t="str">
        <f t="shared" si="0"/>
        <v/>
      </c>
      <c r="G45" s="100" t="str">
        <f t="shared" si="1"/>
        <v/>
      </c>
      <c r="H45" s="101" t="s">
        <v>1484</v>
      </c>
      <c r="I45" s="105" t="s">
        <v>1460</v>
      </c>
      <c r="J45" s="109">
        <f>SUMPRODUCT('[2]表九（录入表）'!D$6:D$345*(LEFT('[2]表九（录入表）'!$B$6:$B$345,LEN($H45))=$H45))</f>
        <v>0</v>
      </c>
      <c r="K45" s="110">
        <f>SUMPRODUCT('[2]表九（录入表）'!E$6:E$345*(LEFT('[2]表九（录入表）'!$B$6:$B$345,LEN($H45))=$H45))</f>
        <v>0</v>
      </c>
      <c r="L45" s="110">
        <f>SUMPRODUCT('[2]表九（录入表）'!F$6:F$345*(LEFT('[2]表九（录入表）'!$B$6:$B$345,LEN($H45))=$H45))</f>
        <v>0</v>
      </c>
      <c r="M45" s="81" t="str">
        <f t="shared" si="2"/>
        <v/>
      </c>
      <c r="N45" s="81" t="str">
        <f t="shared" si="3"/>
        <v/>
      </c>
    </row>
    <row r="46" s="70" customFormat="1" ht="17.1" customHeight="1" spans="1:14">
      <c r="A46" s="97" t="s">
        <v>901</v>
      </c>
      <c r="B46" s="79" t="s">
        <v>902</v>
      </c>
      <c r="C46" s="103">
        <f>SUMPRODUCT('[2]表九（录入表）'!D$6:D$345*(LEFT('[2]表九（录入表）'!$B$6:$B$345,LEN($A46))=$A46))</f>
        <v>0</v>
      </c>
      <c r="D46" s="103">
        <f>SUMPRODUCT('[2]表九（录入表）'!E$6:E$345*(LEFT('[2]表九（录入表）'!$B$6:$B$345,LEN($A46))=$A46))</f>
        <v>0</v>
      </c>
      <c r="E46" s="103">
        <f>SUMPRODUCT('[2]表九（录入表）'!F$6:F$345*(LEFT('[2]表九（录入表）'!$B$6:$B$345,LEN($A46))=$A46))</f>
        <v>0</v>
      </c>
      <c r="F46" s="100" t="str">
        <f t="shared" si="0"/>
        <v/>
      </c>
      <c r="G46" s="100" t="str">
        <f t="shared" si="1"/>
        <v/>
      </c>
      <c r="H46" s="101" t="s">
        <v>1011</v>
      </c>
      <c r="I46" s="105" t="s">
        <v>224</v>
      </c>
      <c r="J46" s="103">
        <f>SUMPRODUCT('[2]表九（录入表）'!D$6:D$345*(LEFT('[2]表九（录入表）'!$B$6:$B$345,LEN($H46))=$H46))</f>
        <v>0</v>
      </c>
      <c r="K46" s="104">
        <f>SUMPRODUCT('[2]表九（录入表）'!E$6:E$345*(LEFT('[2]表九（录入表）'!$B$6:$B$345,LEN($H46))=$H46))</f>
        <v>0</v>
      </c>
      <c r="L46" s="104">
        <f>SUMPRODUCT('[2]表九（录入表）'!F$6:F$345*(LEFT('[2]表九（录入表）'!$B$6:$B$345,LEN($H46))=$H46))</f>
        <v>0</v>
      </c>
      <c r="M46" s="81" t="str">
        <f t="shared" si="2"/>
        <v/>
      </c>
      <c r="N46" s="81" t="str">
        <f t="shared" si="3"/>
        <v/>
      </c>
    </row>
    <row r="47" s="90" customFormat="1" ht="17.1" customHeight="1" spans="1:15">
      <c r="A47" s="97" t="s">
        <v>903</v>
      </c>
      <c r="B47" s="79" t="s">
        <v>904</v>
      </c>
      <c r="C47" s="99">
        <f>SUMPRODUCT('[2]表九（录入表）'!D$6:D$345*(LEFT('[2]表九（录入表）'!$B$6:$B$345,LEN($A47))=$A47))</f>
        <v>0</v>
      </c>
      <c r="D47" s="99">
        <f>SUMPRODUCT('[2]表九（录入表）'!E$6:E$345*(LEFT('[2]表九（录入表）'!$B$6:$B$345,LEN($A47))=$A47))</f>
        <v>0</v>
      </c>
      <c r="E47" s="99">
        <f>SUMPRODUCT('[2]表九（录入表）'!F$6:F$345*(LEFT('[2]表九（录入表）'!$B$6:$B$345,LEN($A47))=$A47))</f>
        <v>0</v>
      </c>
      <c r="F47" s="100" t="str">
        <f t="shared" si="0"/>
        <v/>
      </c>
      <c r="G47" s="100" t="str">
        <f t="shared" si="1"/>
        <v/>
      </c>
      <c r="H47" s="101" t="s">
        <v>1012</v>
      </c>
      <c r="I47" s="105" t="s">
        <v>226</v>
      </c>
      <c r="J47" s="103">
        <f>SUMPRODUCT('[2]表九（录入表）'!D$6:D$345*(LEFT('[2]表九（录入表）'!$B$6:$B$345,LEN($H47))=$H47))</f>
        <v>0</v>
      </c>
      <c r="K47" s="104">
        <f>SUMPRODUCT('[2]表九（录入表）'!E$6:E$345*(LEFT('[2]表九（录入表）'!$B$6:$B$345,LEN($H47))=$H47))</f>
        <v>0</v>
      </c>
      <c r="L47" s="104">
        <f>SUMPRODUCT('[2]表九（录入表）'!F$6:F$345*(LEFT('[2]表九（录入表）'!$B$6:$B$345,LEN($H47))=$H47))</f>
        <v>0</v>
      </c>
      <c r="M47" s="81" t="str">
        <f t="shared" si="2"/>
        <v/>
      </c>
      <c r="N47" s="81" t="str">
        <f t="shared" si="3"/>
        <v/>
      </c>
      <c r="O47" s="70"/>
    </row>
    <row r="48" s="70" customFormat="1" ht="17.1" customHeight="1" spans="1:14">
      <c r="A48" s="97" t="s">
        <v>905</v>
      </c>
      <c r="B48" s="79" t="s">
        <v>906</v>
      </c>
      <c r="C48" s="99">
        <f>SUMPRODUCT('[2]表九（录入表）'!D$6:D$345*(LEFT('[2]表九（录入表）'!$B$6:$B$345,LEN($A48))=$A48))</f>
        <v>0</v>
      </c>
      <c r="D48" s="99">
        <f>SUMPRODUCT('[2]表九（录入表）'!E$6:E$345*(LEFT('[2]表九（录入表）'!$B$6:$B$345,LEN($A48))=$A48))</f>
        <v>0</v>
      </c>
      <c r="E48" s="99">
        <f>SUMPRODUCT('[2]表九（录入表）'!F$6:F$345*(LEFT('[2]表九（录入表）'!$B$6:$B$345,LEN($A48))=$A48))</f>
        <v>0</v>
      </c>
      <c r="F48" s="100" t="str">
        <f t="shared" si="0"/>
        <v/>
      </c>
      <c r="G48" s="100" t="str">
        <f t="shared" si="1"/>
        <v/>
      </c>
      <c r="H48" s="101" t="s">
        <v>1013</v>
      </c>
      <c r="I48" s="105" t="s">
        <v>228</v>
      </c>
      <c r="J48" s="103">
        <f>SUMPRODUCT('[2]表九（录入表）'!D$6:D$345*(LEFT('[2]表九（录入表）'!$B$6:$B$345,LEN($H48))=$H48))</f>
        <v>0</v>
      </c>
      <c r="K48" s="104">
        <f>SUMPRODUCT('[2]表九（录入表）'!E$6:E$345*(LEFT('[2]表九（录入表）'!$B$6:$B$345,LEN($H48))=$H48))</f>
        <v>0</v>
      </c>
      <c r="L48" s="104">
        <f>SUMPRODUCT('[2]表九（录入表）'!F$6:F$345*(LEFT('[2]表九（录入表）'!$B$6:$B$345,LEN($H48))=$H48))</f>
        <v>0</v>
      </c>
      <c r="M48" s="81" t="str">
        <f t="shared" si="2"/>
        <v/>
      </c>
      <c r="N48" s="81" t="str">
        <f t="shared" si="3"/>
        <v/>
      </c>
    </row>
    <row r="49" s="70" customFormat="1" ht="17.1" customHeight="1" spans="1:14">
      <c r="A49" s="97" t="s">
        <v>907</v>
      </c>
      <c r="B49" s="79" t="s">
        <v>908</v>
      </c>
      <c r="C49" s="99">
        <f>SUMPRODUCT('[2]表九（录入表）'!D$6:D$345*(LEFT('[2]表九（录入表）'!$B$6:$B$345,LEN($A49))=$A49))</f>
        <v>0</v>
      </c>
      <c r="D49" s="99">
        <f>SUMPRODUCT('[2]表九（录入表）'!E$6:E$345*(LEFT('[2]表九（录入表）'!$B$6:$B$345,LEN($A49))=$A49))</f>
        <v>0</v>
      </c>
      <c r="E49" s="99">
        <f>SUMPRODUCT('[2]表九（录入表）'!F$6:F$345*(LEFT('[2]表九（录入表）'!$B$6:$B$345,LEN($A49))=$A49))</f>
        <v>0</v>
      </c>
      <c r="F49" s="100" t="str">
        <f t="shared" si="0"/>
        <v/>
      </c>
      <c r="G49" s="100" t="str">
        <f t="shared" si="1"/>
        <v/>
      </c>
      <c r="H49" s="101" t="s">
        <v>1014</v>
      </c>
      <c r="I49" s="105" t="s">
        <v>230</v>
      </c>
      <c r="J49" s="103">
        <f>SUMPRODUCT('[2]表九（录入表）'!D$6:D$345*(LEFT('[2]表九（录入表）'!$B$6:$B$345,LEN($H49))=$H49))</f>
        <v>0</v>
      </c>
      <c r="K49" s="104">
        <f>SUMPRODUCT('[2]表九（录入表）'!E$6:E$345*(LEFT('[2]表九（录入表）'!$B$6:$B$345,LEN($H49))=$H49))</f>
        <v>0</v>
      </c>
      <c r="L49" s="104">
        <f>SUMPRODUCT('[2]表九（录入表）'!F$6:F$345*(LEFT('[2]表九（录入表）'!$B$6:$B$345,LEN($H49))=$H49))</f>
        <v>0</v>
      </c>
      <c r="M49" s="81" t="str">
        <f t="shared" si="2"/>
        <v/>
      </c>
      <c r="N49" s="81" t="str">
        <f t="shared" si="3"/>
        <v/>
      </c>
    </row>
    <row r="50" s="70" customFormat="1" ht="15.75" customHeight="1" spans="1:14">
      <c r="A50" s="97" t="s">
        <v>909</v>
      </c>
      <c r="B50" s="79" t="s">
        <v>910</v>
      </c>
      <c r="C50" s="99">
        <f>SUMPRODUCT('[2]表九（录入表）'!D$6:D$345*(LEFT('[2]表九（录入表）'!$B$6:$B$345,LEN($A50))=$A50))</f>
        <v>0</v>
      </c>
      <c r="D50" s="99">
        <f>SUMPRODUCT('[2]表九（录入表）'!E$6:E$345*(LEFT('[2]表九（录入表）'!$B$6:$B$345,LEN($A50))=$A50))</f>
        <v>0</v>
      </c>
      <c r="E50" s="99">
        <f>SUMPRODUCT('[2]表九（录入表）'!F$6:F$345*(LEFT('[2]表九（录入表）'!$B$6:$B$345,LEN($A50))=$A50))</f>
        <v>0</v>
      </c>
      <c r="F50" s="100" t="str">
        <f t="shared" si="0"/>
        <v/>
      </c>
      <c r="G50" s="100" t="str">
        <f t="shared" si="1"/>
        <v/>
      </c>
      <c r="H50" s="101" t="s">
        <v>1015</v>
      </c>
      <c r="I50" s="105" t="s">
        <v>232</v>
      </c>
      <c r="J50" s="103">
        <f>SUMPRODUCT('[2]表九（录入表）'!D$6:D$345*(LEFT('[2]表九（录入表）'!$B$6:$B$345,LEN($H50))=$H50))</f>
        <v>0</v>
      </c>
      <c r="K50" s="104">
        <f>SUMPRODUCT('[2]表九（录入表）'!E$6:E$345*(LEFT('[2]表九（录入表）'!$B$6:$B$345,LEN($H50))=$H50))</f>
        <v>0</v>
      </c>
      <c r="L50" s="104">
        <f>SUMPRODUCT('[2]表九（录入表）'!F$6:F$345*(LEFT('[2]表九（录入表）'!$B$6:$B$345,LEN($H50))=$H50))</f>
        <v>0</v>
      </c>
      <c r="M50" s="81" t="str">
        <f t="shared" si="2"/>
        <v/>
      </c>
      <c r="N50" s="81" t="str">
        <f t="shared" si="3"/>
        <v/>
      </c>
    </row>
    <row r="51" s="70" customFormat="1" ht="17.1" customHeight="1" spans="1:14">
      <c r="A51" s="97" t="s">
        <v>911</v>
      </c>
      <c r="B51" s="79" t="s">
        <v>912</v>
      </c>
      <c r="C51" s="99">
        <f>SUMPRODUCT('[2]表九（录入表）'!D$6:D$345*(LEFT('[2]表九（录入表）'!$B$6:$B$345,LEN($A51))=$A51))</f>
        <v>0</v>
      </c>
      <c r="D51" s="99">
        <f>SUMPRODUCT('[2]表九（录入表）'!E$6:E$345*(LEFT('[2]表九（录入表）'!$B$6:$B$345,LEN($A51))=$A51))</f>
        <v>0</v>
      </c>
      <c r="E51" s="99">
        <f>SUMPRODUCT('[2]表九（录入表）'!F$6:F$345*(LEFT('[2]表九（录入表）'!$B$6:$B$345,LEN($A51))=$A51))</f>
        <v>0</v>
      </c>
      <c r="F51" s="100" t="str">
        <f t="shared" si="0"/>
        <v/>
      </c>
      <c r="G51" s="100" t="str">
        <f t="shared" si="1"/>
        <v/>
      </c>
      <c r="H51" s="101" t="s">
        <v>1016</v>
      </c>
      <c r="I51" s="105" t="s">
        <v>234</v>
      </c>
      <c r="J51" s="103">
        <f>SUMPRODUCT('[2]表九（录入表）'!D$6:D$345*(LEFT('[2]表九（录入表）'!$B$6:$B$345,LEN($H51))=$H51))</f>
        <v>0</v>
      </c>
      <c r="K51" s="104">
        <f>SUMPRODUCT('[2]表九（录入表）'!E$6:E$345*(LEFT('[2]表九（录入表）'!$B$6:$B$345,LEN($H51))=$H51))</f>
        <v>0</v>
      </c>
      <c r="L51" s="104">
        <f>SUMPRODUCT('[2]表九（录入表）'!F$6:F$345*(LEFT('[2]表九（录入表）'!$B$6:$B$345,LEN($H51))=$H51))</f>
        <v>0</v>
      </c>
      <c r="M51" s="81" t="str">
        <f t="shared" si="2"/>
        <v/>
      </c>
      <c r="N51" s="81" t="str">
        <f t="shared" si="3"/>
        <v/>
      </c>
    </row>
    <row r="52" s="70" customFormat="1" ht="17.1" customHeight="1" spans="1:14">
      <c r="A52" s="97" t="s">
        <v>1485</v>
      </c>
      <c r="B52" s="79" t="s">
        <v>1486</v>
      </c>
      <c r="C52" s="99">
        <f>SUMPRODUCT('[2]表九（录入表）'!D$6:D$345*(LEFT('[2]表九（录入表）'!$B$6:$B$345,LEN($A52))=$A52))</f>
        <v>0</v>
      </c>
      <c r="D52" s="102">
        <f>SUMPRODUCT('[2]表九（录入表）'!E$6:E$345*(LEFT('[2]表九（录入表）'!$B$6:$B$345,LEN($A52))=$A52))</f>
        <v>0</v>
      </c>
      <c r="E52" s="102">
        <f>SUMPRODUCT('[2]表九（录入表）'!F$6:F$345*(LEFT('[2]表九（录入表）'!$B$6:$B$345,LEN($A52))=$A52))</f>
        <v>0</v>
      </c>
      <c r="F52" s="100" t="str">
        <f t="shared" si="0"/>
        <v/>
      </c>
      <c r="G52" s="100" t="str">
        <f t="shared" si="1"/>
        <v/>
      </c>
      <c r="H52" s="101" t="s">
        <v>235</v>
      </c>
      <c r="I52" s="105" t="s">
        <v>236</v>
      </c>
      <c r="J52" s="109">
        <f>SUMPRODUCT('[2]表九（录入表）'!D$6:D$345*(LEFT('[2]表九（录入表）'!$B$6:$B$345,LEN($H52))=$H52))</f>
        <v>0</v>
      </c>
      <c r="K52" s="110">
        <f>SUMPRODUCT('[2]表九（录入表）'!E$6:E$345*(LEFT('[2]表九（录入表）'!$B$6:$B$345,LEN($H52))=$H52))</f>
        <v>0</v>
      </c>
      <c r="L52" s="110">
        <f>SUMPRODUCT('[2]表九（录入表）'!F$6:F$345*(LEFT('[2]表九（录入表）'!$B$6:$B$345,LEN($H52))=$H52))</f>
        <v>0</v>
      </c>
      <c r="M52" s="81" t="str">
        <f t="shared" si="2"/>
        <v/>
      </c>
      <c r="N52" s="81" t="str">
        <f t="shared" si="3"/>
        <v/>
      </c>
    </row>
    <row r="53" s="70" customFormat="1" ht="17.1" customHeight="1" spans="1:14">
      <c r="A53" s="97" t="s">
        <v>913</v>
      </c>
      <c r="B53" s="79" t="s">
        <v>914</v>
      </c>
      <c r="C53" s="103">
        <f>SUMPRODUCT('[2]表九（录入表）'!D$6:D$345*(LEFT('[2]表九（录入表）'!$B$6:$B$345,LEN($A53))=$A53))</f>
        <v>0</v>
      </c>
      <c r="D53" s="103">
        <f>SUMPRODUCT('[2]表九（录入表）'!E$6:E$345*(LEFT('[2]表九（录入表）'!$B$6:$B$345,LEN($A53))=$A53))</f>
        <v>0</v>
      </c>
      <c r="E53" s="103">
        <f>SUMPRODUCT('[2]表九（录入表）'!F$6:F$345*(LEFT('[2]表九（录入表）'!$B$6:$B$345,LEN($A53))=$A53))</f>
        <v>0</v>
      </c>
      <c r="F53" s="100" t="str">
        <f t="shared" si="0"/>
        <v/>
      </c>
      <c r="G53" s="100" t="str">
        <f t="shared" si="1"/>
        <v/>
      </c>
      <c r="H53" s="101" t="s">
        <v>1487</v>
      </c>
      <c r="I53" s="105" t="s">
        <v>1460</v>
      </c>
      <c r="J53" s="109">
        <f>SUMPRODUCT('[2]表九（录入表）'!D$6:D$345*(LEFT('[2]表九（录入表）'!$B$6:$B$345,LEN($H53))=$H53))</f>
        <v>0</v>
      </c>
      <c r="K53" s="110">
        <f>SUMPRODUCT('[2]表九（录入表）'!E$6:E$345*(LEFT('[2]表九（录入表）'!$B$6:$B$345,LEN($H53))=$H53))</f>
        <v>0</v>
      </c>
      <c r="L53" s="110">
        <f>SUMPRODUCT('[2]表九（录入表）'!F$6:F$345*(LEFT('[2]表九（录入表）'!$B$6:$B$345,LEN($H53))=$H53))</f>
        <v>0</v>
      </c>
      <c r="M53" s="81" t="str">
        <f t="shared" si="2"/>
        <v/>
      </c>
      <c r="N53" s="81" t="str">
        <f t="shared" si="3"/>
        <v/>
      </c>
    </row>
    <row r="54" s="70" customFormat="1" ht="17.1" customHeight="1" spans="1:14">
      <c r="A54" s="97" t="s">
        <v>915</v>
      </c>
      <c r="B54" s="79" t="s">
        <v>916</v>
      </c>
      <c r="C54" s="103">
        <f>SUMPRODUCT('[2]表九（录入表）'!D$6:D$345*(LEFT('[2]表九（录入表）'!$B$6:$B$345,LEN($A54))=$A54))</f>
        <v>0</v>
      </c>
      <c r="D54" s="103">
        <f>SUMPRODUCT('[2]表九（录入表）'!E$6:E$345*(LEFT('[2]表九（录入表）'!$B$6:$B$345,LEN($A54))=$A54))</f>
        <v>0</v>
      </c>
      <c r="E54" s="103">
        <f>SUMPRODUCT('[2]表九（录入表）'!F$6:F$345*(LEFT('[2]表九（录入表）'!$B$6:$B$345,LEN($A54))=$A54))</f>
        <v>0</v>
      </c>
      <c r="F54" s="100" t="str">
        <f t="shared" si="0"/>
        <v/>
      </c>
      <c r="G54" s="100" t="str">
        <f t="shared" si="1"/>
        <v/>
      </c>
      <c r="H54" s="101" t="s">
        <v>1017</v>
      </c>
      <c r="I54" s="105" t="s">
        <v>1018</v>
      </c>
      <c r="J54" s="103">
        <f>SUMPRODUCT('[2]表九（录入表）'!D$6:D$345*(LEFT('[2]表九（录入表）'!$B$6:$B$345,LEN($H54))=$H54))</f>
        <v>0</v>
      </c>
      <c r="K54" s="104">
        <f>SUMPRODUCT('[2]表九（录入表）'!E$6:E$345*(LEFT('[2]表九（录入表）'!$B$6:$B$345,LEN($H54))=$H54))</f>
        <v>0</v>
      </c>
      <c r="L54" s="104">
        <f>SUMPRODUCT('[2]表九（录入表）'!F$6:F$345*(LEFT('[2]表九（录入表）'!$B$6:$B$345,LEN($H54))=$H54))</f>
        <v>0</v>
      </c>
      <c r="M54" s="81" t="str">
        <f t="shared" si="2"/>
        <v/>
      </c>
      <c r="N54" s="81" t="str">
        <f t="shared" si="3"/>
        <v/>
      </c>
    </row>
    <row r="55" s="70" customFormat="1" ht="17.1" customHeight="1" spans="1:14">
      <c r="A55" s="97" t="s">
        <v>917</v>
      </c>
      <c r="B55" s="79" t="s">
        <v>918</v>
      </c>
      <c r="C55" s="99">
        <f>SUMPRODUCT('[2]表九（录入表）'!D$6:D$345*(LEFT('[2]表九（录入表）'!$B$6:$B$345,LEN($A55))=$A55))</f>
        <v>0</v>
      </c>
      <c r="D55" s="99">
        <f>SUMPRODUCT('[2]表九（录入表）'!E$6:E$345*(LEFT('[2]表九（录入表）'!$B$6:$B$345,LEN($A55))=$A55))</f>
        <v>0</v>
      </c>
      <c r="E55" s="99">
        <f>SUMPRODUCT('[2]表九（录入表）'!F$6:F$345*(LEFT('[2]表九（录入表）'!$B$6:$B$345,LEN($A55))=$A55))</f>
        <v>0</v>
      </c>
      <c r="F55" s="100" t="str">
        <f t="shared" si="0"/>
        <v/>
      </c>
      <c r="G55" s="100" t="str">
        <f t="shared" si="1"/>
        <v/>
      </c>
      <c r="H55" s="101" t="s">
        <v>1019</v>
      </c>
      <c r="I55" s="105" t="s">
        <v>1020</v>
      </c>
      <c r="J55" s="103">
        <f>SUMPRODUCT('[2]表九（录入表）'!D$6:D$345*(LEFT('[2]表九（录入表）'!$B$6:$B$345,LEN($H55))=$H55))</f>
        <v>0</v>
      </c>
      <c r="K55" s="104">
        <f>SUMPRODUCT('[2]表九（录入表）'!E$6:E$345*(LEFT('[2]表九（录入表）'!$B$6:$B$345,LEN($H55))=$H55))</f>
        <v>0</v>
      </c>
      <c r="L55" s="104">
        <f>SUMPRODUCT('[2]表九（录入表）'!F$6:F$345*(LEFT('[2]表九（录入表）'!$B$6:$B$345,LEN($H55))=$H55))</f>
        <v>0</v>
      </c>
      <c r="M55" s="81" t="str">
        <f t="shared" si="2"/>
        <v/>
      </c>
      <c r="N55" s="81" t="str">
        <f t="shared" si="3"/>
        <v/>
      </c>
    </row>
    <row r="56" s="70" customFormat="1" ht="17.1" customHeight="1" spans="1:14">
      <c r="A56" s="97" t="s">
        <v>1488</v>
      </c>
      <c r="B56" s="79" t="s">
        <v>922</v>
      </c>
      <c r="C56" s="99">
        <f>SUMPRODUCT('[2]表九（录入表）'!D$6:D$345*(LEFT('[2]表九（录入表）'!$B$6:$B$345,LEN($A56))=$A56))</f>
        <v>0</v>
      </c>
      <c r="D56" s="102">
        <f>SUMPRODUCT('[2]表九（录入表）'!E$6:E$345*(LEFT('[2]表九（录入表）'!$B$6:$B$345,LEN($A56))=$A56))</f>
        <v>0</v>
      </c>
      <c r="E56" s="102">
        <f>SUMPRODUCT('[2]表九（录入表）'!F$6:F$345*(LEFT('[2]表九（录入表）'!$B$6:$B$345,LEN($A56))=$A56))</f>
        <v>8000</v>
      </c>
      <c r="F56" s="100" t="str">
        <f t="shared" si="0"/>
        <v/>
      </c>
      <c r="G56" s="100" t="str">
        <f t="shared" si="1"/>
        <v/>
      </c>
      <c r="H56" s="101" t="s">
        <v>1021</v>
      </c>
      <c r="I56" s="105" t="s">
        <v>276</v>
      </c>
      <c r="J56" s="103">
        <f>SUMPRODUCT('[2]表九（录入表）'!D$6:D$345*(LEFT('[2]表九（录入表）'!$B$6:$B$345,LEN($H56))=$H56))</f>
        <v>0</v>
      </c>
      <c r="K56" s="104">
        <f>SUMPRODUCT('[2]表九（录入表）'!E$6:E$345*(LEFT('[2]表九（录入表）'!$B$6:$B$345,LEN($H56))=$H56))</f>
        <v>0</v>
      </c>
      <c r="L56" s="104">
        <f>SUMPRODUCT('[2]表九（录入表）'!F$6:F$345*(LEFT('[2]表九（录入表）'!$B$6:$B$345,LEN($H56))=$H56))</f>
        <v>0</v>
      </c>
      <c r="M56" s="81" t="str">
        <f t="shared" si="2"/>
        <v/>
      </c>
      <c r="N56" s="81" t="str">
        <f t="shared" si="3"/>
        <v/>
      </c>
    </row>
    <row r="57" s="70" customFormat="1" ht="17.1" customHeight="1" spans="1:14">
      <c r="A57" s="97" t="s">
        <v>919</v>
      </c>
      <c r="B57" s="79" t="s">
        <v>920</v>
      </c>
      <c r="C57" s="103">
        <f>SUMPRODUCT('[2]表九（录入表）'!D$6:D$345*(LEFT('[2]表九（录入表）'!$B$6:$B$345,LEN($A57))=$A57))</f>
        <v>0</v>
      </c>
      <c r="D57" s="103">
        <f>SUMPRODUCT('[2]表九（录入表）'!E$6:E$345*(LEFT('[2]表九（录入表）'!$B$6:$B$345,LEN($A57))=$A57))</f>
        <v>0</v>
      </c>
      <c r="E57" s="103">
        <f>SUMPRODUCT('[2]表九（录入表）'!F$6:F$345*(LEFT('[2]表九（录入表）'!$B$6:$B$345,LEN($A57))=$A57))</f>
        <v>8000</v>
      </c>
      <c r="F57" s="100" t="str">
        <f t="shared" si="0"/>
        <v/>
      </c>
      <c r="G57" s="100" t="str">
        <f t="shared" si="1"/>
        <v/>
      </c>
      <c r="H57" s="101" t="s">
        <v>277</v>
      </c>
      <c r="I57" s="105" t="s">
        <v>278</v>
      </c>
      <c r="J57" s="109">
        <f>SUMPRODUCT('[2]表九（录入表）'!D$6:D$345*(LEFT('[2]表九（录入表）'!$B$6:$B$345,LEN($H57))=$H57))</f>
        <v>0</v>
      </c>
      <c r="K57" s="110">
        <f>SUMPRODUCT('[2]表九（录入表）'!E$6:E$345*(LEFT('[2]表九（录入表）'!$B$6:$B$345,LEN($H57))=$H57))</f>
        <v>0</v>
      </c>
      <c r="L57" s="110">
        <f>SUMPRODUCT('[2]表九（录入表）'!F$6:F$345*(LEFT('[2]表九（录入表）'!$B$6:$B$345,LEN($H57))=$H57))</f>
        <v>0</v>
      </c>
      <c r="M57" s="81" t="str">
        <f t="shared" si="2"/>
        <v/>
      </c>
      <c r="N57" s="81" t="str">
        <f t="shared" si="3"/>
        <v/>
      </c>
    </row>
    <row r="58" s="70" customFormat="1" ht="17.1" customHeight="1" spans="1:14">
      <c r="A58" s="97" t="s">
        <v>921</v>
      </c>
      <c r="B58" s="79" t="s">
        <v>922</v>
      </c>
      <c r="C58" s="103">
        <f>SUMPRODUCT('[2]表九（录入表）'!D$6:D$345*(LEFT('[2]表九（录入表）'!$B$6:$B$345,LEN($A58))=$A58))</f>
        <v>0</v>
      </c>
      <c r="D58" s="103">
        <f>SUMPRODUCT('[2]表九（录入表）'!E$6:E$345*(LEFT('[2]表九（录入表）'!$B$6:$B$345,LEN($A58))=$A58))</f>
        <v>0</v>
      </c>
      <c r="E58" s="103">
        <f>SUMPRODUCT('[2]表九（录入表）'!F$6:F$345*(LEFT('[2]表九（录入表）'!$B$6:$B$345,LEN($A58))=$A58))</f>
        <v>0</v>
      </c>
      <c r="F58" s="100" t="str">
        <f t="shared" si="0"/>
        <v/>
      </c>
      <c r="G58" s="100" t="str">
        <f t="shared" si="1"/>
        <v/>
      </c>
      <c r="H58" s="101" t="s">
        <v>1489</v>
      </c>
      <c r="I58" s="105" t="s">
        <v>1460</v>
      </c>
      <c r="J58" s="109">
        <f>SUMPRODUCT('[2]表九（录入表）'!D$6:D$345*(LEFT('[2]表九（录入表）'!$B$6:$B$345,LEN($H58))=$H58))</f>
        <v>0</v>
      </c>
      <c r="K58" s="110">
        <f>SUMPRODUCT('[2]表九（录入表）'!E$6:E$345*(LEFT('[2]表九（录入表）'!$B$6:$B$345,LEN($H58))=$H58))</f>
        <v>0</v>
      </c>
      <c r="L58" s="110">
        <f>SUMPRODUCT('[2]表九（录入表）'!F$6:F$345*(LEFT('[2]表九（录入表）'!$B$6:$B$345,LEN($H58))=$H58))</f>
        <v>0</v>
      </c>
      <c r="M58" s="81" t="str">
        <f t="shared" si="2"/>
        <v/>
      </c>
      <c r="N58" s="81" t="str">
        <f t="shared" si="3"/>
        <v/>
      </c>
    </row>
    <row r="59" s="70" customFormat="1" ht="17.1" customHeight="1" spans="1:14">
      <c r="A59" s="101"/>
      <c r="B59" s="105"/>
      <c r="C59" s="106"/>
      <c r="D59" s="107"/>
      <c r="E59" s="107"/>
      <c r="F59" s="108"/>
      <c r="G59" s="108"/>
      <c r="H59" s="101" t="s">
        <v>1022</v>
      </c>
      <c r="I59" s="105" t="s">
        <v>282</v>
      </c>
      <c r="J59" s="103">
        <f>SUMPRODUCT('[2]表九（录入表）'!D$6:D$345*(LEFT('[2]表九（录入表）'!$B$6:$B$345,LEN($H59))=$H59))</f>
        <v>0</v>
      </c>
      <c r="K59" s="103">
        <f>SUMPRODUCT('[2]表九（录入表）'!E$6:E$345*(LEFT('[2]表九（录入表）'!$B$6:$B$345,LEN($H59))=$H59))</f>
        <v>0</v>
      </c>
      <c r="L59" s="103">
        <f>SUMPRODUCT('[2]表九（录入表）'!F$6:F$345*(LEFT('[2]表九（录入表）'!$B$6:$B$345,LEN($H59))=$H59))</f>
        <v>0</v>
      </c>
      <c r="M59" s="81" t="str">
        <f t="shared" si="2"/>
        <v/>
      </c>
      <c r="N59" s="81" t="str">
        <f t="shared" si="3"/>
        <v/>
      </c>
    </row>
    <row r="60" s="70" customFormat="1" ht="17.1" hidden="1" customHeight="1" spans="1:14">
      <c r="A60" s="101"/>
      <c r="B60" s="105"/>
      <c r="C60" s="106"/>
      <c r="D60" s="107"/>
      <c r="E60" s="107"/>
      <c r="F60" s="108"/>
      <c r="G60" s="108"/>
      <c r="H60" s="101" t="s">
        <v>1023</v>
      </c>
      <c r="I60" s="105" t="s">
        <v>284</v>
      </c>
      <c r="J60" s="103">
        <f>SUMPRODUCT('[2]表九（录入表）'!D$6:D$345*(LEFT('[2]表九（录入表）'!$B$6:$B$345,LEN($H60))=$H60))</f>
        <v>0</v>
      </c>
      <c r="K60" s="104">
        <f>SUMPRODUCT('[2]表九（录入表）'!E$6:E$345*(LEFT('[2]表九（录入表）'!$B$6:$B$345,LEN($H60))=$H60))</f>
        <v>0</v>
      </c>
      <c r="L60" s="104">
        <f>SUMPRODUCT('[2]表九（录入表）'!F$6:F$345*(LEFT('[2]表九（录入表）'!$B$6:$B$345,LEN($H60))=$H60))</f>
        <v>0</v>
      </c>
      <c r="M60" s="81" t="str">
        <f t="shared" si="2"/>
        <v/>
      </c>
      <c r="N60" s="81" t="str">
        <f t="shared" si="3"/>
        <v/>
      </c>
    </row>
    <row r="61" s="70" customFormat="1" ht="17.1" hidden="1" customHeight="1" spans="1:14">
      <c r="A61" s="101"/>
      <c r="B61" s="105"/>
      <c r="C61" s="106"/>
      <c r="D61" s="107"/>
      <c r="E61" s="107"/>
      <c r="F61" s="108"/>
      <c r="G61" s="108"/>
      <c r="H61" s="101" t="s">
        <v>1024</v>
      </c>
      <c r="I61" s="105" t="s">
        <v>1025</v>
      </c>
      <c r="J61" s="103">
        <f>SUMPRODUCT('[2]表九（录入表）'!D$6:D$345*(LEFT('[2]表九（录入表）'!$B$6:$B$345,LEN($H61))=$H61))</f>
        <v>0</v>
      </c>
      <c r="K61" s="104">
        <f>SUMPRODUCT('[2]表九（录入表）'!E$6:E$345*(LEFT('[2]表九（录入表）'!$B$6:$B$345,LEN($H61))=$H61))</f>
        <v>0</v>
      </c>
      <c r="L61" s="104">
        <f>SUMPRODUCT('[2]表九（录入表）'!F$6:F$345*(LEFT('[2]表九（录入表）'!$B$6:$B$345,LEN($H61))=$H61))</f>
        <v>0</v>
      </c>
      <c r="M61" s="81" t="str">
        <f t="shared" si="2"/>
        <v/>
      </c>
      <c r="N61" s="81" t="str">
        <f t="shared" si="3"/>
        <v/>
      </c>
    </row>
    <row r="62" s="70" customFormat="1" ht="17.1" hidden="1" customHeight="1" spans="1:14">
      <c r="A62" s="101"/>
      <c r="B62" s="105"/>
      <c r="C62" s="106"/>
      <c r="D62" s="107"/>
      <c r="E62" s="107"/>
      <c r="F62" s="108"/>
      <c r="G62" s="108"/>
      <c r="H62" s="101" t="s">
        <v>1026</v>
      </c>
      <c r="I62" s="105" t="s">
        <v>1027</v>
      </c>
      <c r="J62" s="103">
        <f>SUMPRODUCT('[2]表九（录入表）'!D$6:D$345*(LEFT('[2]表九（录入表）'!$B$6:$B$345,LEN($H62))=$H62))</f>
        <v>0</v>
      </c>
      <c r="K62" s="104">
        <f>SUMPRODUCT('[2]表九（录入表）'!E$6:E$345*(LEFT('[2]表九（录入表）'!$B$6:$B$345,LEN($H62))=$H62))</f>
        <v>0</v>
      </c>
      <c r="L62" s="104">
        <f>SUMPRODUCT('[2]表九（录入表）'!F$6:F$345*(LEFT('[2]表九（录入表）'!$B$6:$B$345,LEN($H62))=$H62))</f>
        <v>0</v>
      </c>
      <c r="M62" s="81" t="str">
        <f t="shared" si="2"/>
        <v/>
      </c>
      <c r="N62" s="81" t="str">
        <f t="shared" si="3"/>
        <v/>
      </c>
    </row>
    <row r="63" s="70" customFormat="1" ht="17.1" hidden="1" customHeight="1" spans="1:14">
      <c r="A63" s="101"/>
      <c r="B63" s="105"/>
      <c r="C63" s="106"/>
      <c r="D63" s="107"/>
      <c r="E63" s="107"/>
      <c r="F63" s="108"/>
      <c r="G63" s="108"/>
      <c r="H63" s="101" t="s">
        <v>1028</v>
      </c>
      <c r="I63" s="105" t="s">
        <v>306</v>
      </c>
      <c r="J63" s="103">
        <f>SUMPRODUCT('[2]表九（录入表）'!D$6:D$345*(LEFT('[2]表九（录入表）'!$B$6:$B$345,LEN($H63))=$H63))</f>
        <v>0</v>
      </c>
      <c r="K63" s="104">
        <f>SUMPRODUCT('[2]表九（录入表）'!E$6:E$345*(LEFT('[2]表九（录入表）'!$B$6:$B$345,LEN($H63))=$H63))</f>
        <v>0</v>
      </c>
      <c r="L63" s="104">
        <f>SUMPRODUCT('[2]表九（录入表）'!F$6:F$345*(LEFT('[2]表九（录入表）'!$B$6:$B$345,LEN($H63))=$H63))</f>
        <v>0</v>
      </c>
      <c r="M63" s="81" t="str">
        <f t="shared" si="2"/>
        <v/>
      </c>
      <c r="N63" s="81" t="str">
        <f t="shared" si="3"/>
        <v/>
      </c>
    </row>
    <row r="64" s="70" customFormat="1" ht="17.1" hidden="1" customHeight="1" spans="1:14">
      <c r="A64" s="101"/>
      <c r="B64" s="105"/>
      <c r="C64" s="106"/>
      <c r="D64" s="107"/>
      <c r="E64" s="107"/>
      <c r="F64" s="108"/>
      <c r="G64" s="108"/>
      <c r="H64" s="101" t="s">
        <v>307</v>
      </c>
      <c r="I64" s="105" t="s">
        <v>308</v>
      </c>
      <c r="J64" s="109">
        <f>SUMPRODUCT('[2]表九（录入表）'!D$6:D$345*(LEFT('[2]表九（录入表）'!$B$6:$B$345,LEN($H64))=$H64))</f>
        <v>0</v>
      </c>
      <c r="K64" s="109">
        <f>SUMPRODUCT('[2]表九（录入表）'!E$6:E$345*(LEFT('[2]表九（录入表）'!$B$6:$B$345,LEN($H64))=$H64))</f>
        <v>0</v>
      </c>
      <c r="L64" s="109">
        <f>SUMPRODUCT('[2]表九（录入表）'!F$6:F$345*(LEFT('[2]表九（录入表）'!$B$6:$B$345,LEN($H64))=$H64))</f>
        <v>0</v>
      </c>
      <c r="M64" s="81" t="str">
        <f t="shared" si="2"/>
        <v/>
      </c>
      <c r="N64" s="81" t="str">
        <f t="shared" si="3"/>
        <v/>
      </c>
    </row>
    <row r="65" s="70" customFormat="1" ht="17.1" hidden="1" customHeight="1" spans="1:14">
      <c r="A65" s="101"/>
      <c r="B65" s="105"/>
      <c r="C65" s="106"/>
      <c r="D65" s="107"/>
      <c r="E65" s="107"/>
      <c r="F65" s="108"/>
      <c r="G65" s="108"/>
      <c r="H65" s="101" t="s">
        <v>1490</v>
      </c>
      <c r="I65" s="105" t="s">
        <v>1491</v>
      </c>
      <c r="J65" s="109">
        <f>SUMPRODUCT('[2]表九（录入表）'!D$6:D$345*(LEFT('[2]表九（录入表）'!$B$6:$B$345,LEN($H65))=$H65))</f>
        <v>0</v>
      </c>
      <c r="K65" s="110">
        <f>SUMPRODUCT('[2]表九（录入表）'!E$6:E$345*(LEFT('[2]表九（录入表）'!$B$6:$B$345,LEN($H65))=$H65))</f>
        <v>0</v>
      </c>
      <c r="L65" s="110">
        <f>SUMPRODUCT('[2]表九（录入表）'!F$6:F$345*(LEFT('[2]表九（录入表）'!$B$6:$B$345,LEN($H65))=$H65))</f>
        <v>0</v>
      </c>
      <c r="M65" s="81" t="str">
        <f t="shared" si="2"/>
        <v/>
      </c>
      <c r="N65" s="81" t="str">
        <f t="shared" si="3"/>
        <v/>
      </c>
    </row>
    <row r="66" s="70" customFormat="1" ht="17.1" hidden="1" customHeight="1" spans="1:14">
      <c r="A66" s="101"/>
      <c r="B66" s="105"/>
      <c r="C66" s="106"/>
      <c r="D66" s="107"/>
      <c r="E66" s="107"/>
      <c r="F66" s="108"/>
      <c r="G66" s="108"/>
      <c r="H66" s="101" t="s">
        <v>1029</v>
      </c>
      <c r="I66" s="105" t="s">
        <v>1030</v>
      </c>
      <c r="J66" s="103">
        <f>SUMPRODUCT('[2]表九（录入表）'!D$6:D$345*(LEFT('[2]表九（录入表）'!$B$6:$B$345,LEN($H66))=$H66))</f>
        <v>0</v>
      </c>
      <c r="K66" s="104">
        <f>SUMPRODUCT('[2]表九（录入表）'!E$6:E$345*(LEFT('[2]表九（录入表）'!$B$6:$B$345,LEN($H66))=$H66))</f>
        <v>0</v>
      </c>
      <c r="L66" s="104">
        <f>SUMPRODUCT('[2]表九（录入表）'!F$6:F$345*(LEFT('[2]表九（录入表）'!$B$6:$B$345,LEN($H66))=$H66))</f>
        <v>0</v>
      </c>
      <c r="M66" s="81" t="str">
        <f t="shared" si="2"/>
        <v/>
      </c>
      <c r="N66" s="81" t="str">
        <f t="shared" si="3"/>
        <v/>
      </c>
    </row>
    <row r="67" s="70" customFormat="1" ht="17.1" hidden="1" customHeight="1" spans="1:14">
      <c r="A67" s="101"/>
      <c r="B67" s="105"/>
      <c r="C67" s="106"/>
      <c r="D67" s="107"/>
      <c r="E67" s="107"/>
      <c r="F67" s="108"/>
      <c r="G67" s="108"/>
      <c r="H67" s="101" t="s">
        <v>1031</v>
      </c>
      <c r="I67" s="105" t="s">
        <v>1032</v>
      </c>
      <c r="J67" s="103">
        <f>SUMPRODUCT('[2]表九（录入表）'!D$6:D$345*(LEFT('[2]表九（录入表）'!$B$6:$B$345,LEN($H67))=$H67))</f>
        <v>0</v>
      </c>
      <c r="K67" s="104">
        <f>SUMPRODUCT('[2]表九（录入表）'!E$6:E$345*(LEFT('[2]表九（录入表）'!$B$6:$B$345,LEN($H67))=$H67))</f>
        <v>0</v>
      </c>
      <c r="L67" s="104">
        <f>SUMPRODUCT('[2]表九（录入表）'!F$6:F$345*(LEFT('[2]表九（录入表）'!$B$6:$B$345,LEN($H67))=$H67))</f>
        <v>0</v>
      </c>
      <c r="M67" s="81" t="str">
        <f t="shared" si="2"/>
        <v/>
      </c>
      <c r="N67" s="81" t="str">
        <f t="shared" si="3"/>
        <v/>
      </c>
    </row>
    <row r="68" s="70" customFormat="1" ht="17.1" hidden="1" customHeight="1" spans="1:14">
      <c r="A68" s="101"/>
      <c r="B68" s="105"/>
      <c r="C68" s="106"/>
      <c r="D68" s="107"/>
      <c r="E68" s="107"/>
      <c r="F68" s="108"/>
      <c r="G68" s="108"/>
      <c r="H68" s="101" t="s">
        <v>1033</v>
      </c>
      <c r="I68" s="105" t="s">
        <v>1034</v>
      </c>
      <c r="J68" s="103">
        <f>SUMPRODUCT('[2]表九（录入表）'!D$6:D$345*(LEFT('[2]表九（录入表）'!$B$6:$B$345,LEN($H68))=$H68))</f>
        <v>0</v>
      </c>
      <c r="K68" s="104">
        <f>SUMPRODUCT('[2]表九（录入表）'!E$6:E$345*(LEFT('[2]表九（录入表）'!$B$6:$B$345,LEN($H68))=$H68))</f>
        <v>0</v>
      </c>
      <c r="L68" s="104">
        <f>SUMPRODUCT('[2]表九（录入表）'!F$6:F$345*(LEFT('[2]表九（录入表）'!$B$6:$B$345,LEN($H68))=$H68))</f>
        <v>0</v>
      </c>
      <c r="M68" s="81" t="str">
        <f t="shared" si="2"/>
        <v/>
      </c>
      <c r="N68" s="81" t="str">
        <f t="shared" si="3"/>
        <v/>
      </c>
    </row>
    <row r="69" s="70" customFormat="1" ht="17.1" hidden="1" customHeight="1" spans="1:14">
      <c r="A69" s="101"/>
      <c r="B69" s="105"/>
      <c r="C69" s="106"/>
      <c r="D69" s="107"/>
      <c r="E69" s="107"/>
      <c r="F69" s="108"/>
      <c r="G69" s="108"/>
      <c r="H69" s="101" t="s">
        <v>1035</v>
      </c>
      <c r="I69" s="105" t="s">
        <v>1036</v>
      </c>
      <c r="J69" s="103">
        <f>SUMPRODUCT('[2]表九（录入表）'!D$6:D$345*(LEFT('[2]表九（录入表）'!$B$6:$B$345,LEN($H69))=$H69))</f>
        <v>0</v>
      </c>
      <c r="K69" s="104">
        <f>SUMPRODUCT('[2]表九（录入表）'!E$6:E$345*(LEFT('[2]表九（录入表）'!$B$6:$B$345,LEN($H69))=$H69))</f>
        <v>0</v>
      </c>
      <c r="L69" s="104">
        <f>SUMPRODUCT('[2]表九（录入表）'!F$6:F$345*(LEFT('[2]表九（录入表）'!$B$6:$B$345,LEN($H69))=$H69))</f>
        <v>0</v>
      </c>
      <c r="M69" s="81" t="str">
        <f t="shared" si="2"/>
        <v/>
      </c>
      <c r="N69" s="81" t="str">
        <f t="shared" si="3"/>
        <v/>
      </c>
    </row>
    <row r="70" s="70" customFormat="1" ht="17.1" hidden="1" customHeight="1" spans="1:14">
      <c r="A70" s="101"/>
      <c r="B70" s="105"/>
      <c r="C70" s="106"/>
      <c r="D70" s="107"/>
      <c r="E70" s="107"/>
      <c r="F70" s="108"/>
      <c r="G70" s="108"/>
      <c r="H70" s="101" t="s">
        <v>1492</v>
      </c>
      <c r="I70" s="105" t="s">
        <v>1493</v>
      </c>
      <c r="J70" s="109">
        <f>SUMPRODUCT('[2]表九（录入表）'!D$6:D$345*(LEFT('[2]表九（录入表）'!$B$6:$B$345,LEN($H70))=$H70))</f>
        <v>0</v>
      </c>
      <c r="K70" s="109">
        <f>SUMPRODUCT('[2]表九（录入表）'!E$6:E$345*(LEFT('[2]表九（录入表）'!$B$6:$B$345,LEN($H70))=$H70))</f>
        <v>0</v>
      </c>
      <c r="L70" s="109">
        <f>SUMPRODUCT('[2]表九（录入表）'!F$6:F$345*(LEFT('[2]表九（录入表）'!$B$6:$B$345,LEN($H70))=$H70))</f>
        <v>0</v>
      </c>
      <c r="M70" s="81" t="str">
        <f t="shared" si="2"/>
        <v/>
      </c>
      <c r="N70" s="81" t="str">
        <f t="shared" si="3"/>
        <v/>
      </c>
    </row>
    <row r="71" s="70" customFormat="1" ht="17.1" hidden="1" customHeight="1" spans="1:14">
      <c r="A71" s="101"/>
      <c r="B71" s="105"/>
      <c r="C71" s="106"/>
      <c r="D71" s="107"/>
      <c r="E71" s="107"/>
      <c r="F71" s="108"/>
      <c r="G71" s="108"/>
      <c r="H71" s="101" t="s">
        <v>1037</v>
      </c>
      <c r="I71" s="105" t="s">
        <v>1038</v>
      </c>
      <c r="J71" s="103">
        <f>SUMPRODUCT('[2]表九（录入表）'!D$6:D$345*(LEFT('[2]表九（录入表）'!$B$6:$B$345,LEN($H71))=$H71))</f>
        <v>0</v>
      </c>
      <c r="K71" s="104">
        <f>SUMPRODUCT('[2]表九（录入表）'!E$6:E$345*(LEFT('[2]表九（录入表）'!$B$6:$B$345,LEN($H71))=$H71))</f>
        <v>0</v>
      </c>
      <c r="L71" s="104">
        <f>SUMPRODUCT('[2]表九（录入表）'!F$6:F$345*(LEFT('[2]表九（录入表）'!$B$6:$B$345,LEN($H71))=$H71))</f>
        <v>0</v>
      </c>
      <c r="M71" s="81" t="str">
        <f t="shared" ref="M71:M134" si="4">IFERROR($L71/J71,"")</f>
        <v/>
      </c>
      <c r="N71" s="81" t="str">
        <f t="shared" ref="N71:N134" si="5">IFERROR($L71/K71,"")</f>
        <v/>
      </c>
    </row>
    <row r="72" s="70" customFormat="1" ht="17.1" hidden="1" customHeight="1" spans="1:14">
      <c r="A72" s="101"/>
      <c r="B72" s="105"/>
      <c r="C72" s="106"/>
      <c r="D72" s="107"/>
      <c r="E72" s="107"/>
      <c r="F72" s="108"/>
      <c r="G72" s="108"/>
      <c r="H72" s="101" t="s">
        <v>1039</v>
      </c>
      <c r="I72" s="105" t="s">
        <v>1040</v>
      </c>
      <c r="J72" s="103">
        <f>SUMPRODUCT('[2]表九（录入表）'!D$6:D$345*(LEFT('[2]表九（录入表）'!$B$6:$B$345,LEN($H72))=$H72))</f>
        <v>0</v>
      </c>
      <c r="K72" s="104">
        <f>SUMPRODUCT('[2]表九（录入表）'!E$6:E$345*(LEFT('[2]表九（录入表）'!$B$6:$B$345,LEN($H72))=$H72))</f>
        <v>0</v>
      </c>
      <c r="L72" s="104">
        <f>SUMPRODUCT('[2]表九（录入表）'!F$6:F$345*(LEFT('[2]表九（录入表）'!$B$6:$B$345,LEN($H72))=$H72))</f>
        <v>0</v>
      </c>
      <c r="M72" s="81" t="str">
        <f t="shared" si="4"/>
        <v/>
      </c>
      <c r="N72" s="81" t="str">
        <f t="shared" si="5"/>
        <v/>
      </c>
    </row>
    <row r="73" s="70" customFormat="1" ht="17.1" hidden="1" customHeight="1" spans="1:14">
      <c r="A73" s="101"/>
      <c r="B73" s="105"/>
      <c r="C73" s="106"/>
      <c r="D73" s="107"/>
      <c r="E73" s="107"/>
      <c r="F73" s="108"/>
      <c r="G73" s="108"/>
      <c r="H73" s="101" t="s">
        <v>1041</v>
      </c>
      <c r="I73" s="105" t="s">
        <v>1042</v>
      </c>
      <c r="J73" s="103">
        <f>SUMPRODUCT('[2]表九（录入表）'!D$6:D$345*(LEFT('[2]表九（录入表）'!$B$6:$B$345,LEN($H73))=$H73))</f>
        <v>0</v>
      </c>
      <c r="K73" s="104">
        <f>SUMPRODUCT('[2]表九（录入表）'!E$6:E$345*(LEFT('[2]表九（录入表）'!$B$6:$B$345,LEN($H73))=$H73))</f>
        <v>0</v>
      </c>
      <c r="L73" s="104">
        <f>SUMPRODUCT('[2]表九（录入表）'!F$6:F$345*(LEFT('[2]表九（录入表）'!$B$6:$B$345,LEN($H73))=$H73))</f>
        <v>0</v>
      </c>
      <c r="M73" s="81" t="str">
        <f t="shared" si="4"/>
        <v/>
      </c>
      <c r="N73" s="81" t="str">
        <f t="shared" si="5"/>
        <v/>
      </c>
    </row>
    <row r="74" s="70" customFormat="1" ht="17.1" hidden="1" customHeight="1" spans="1:14">
      <c r="A74" s="101"/>
      <c r="B74" s="105"/>
      <c r="C74" s="106"/>
      <c r="D74" s="107"/>
      <c r="E74" s="107"/>
      <c r="F74" s="108"/>
      <c r="G74" s="108"/>
      <c r="H74" s="101" t="s">
        <v>1043</v>
      </c>
      <c r="I74" s="105" t="s">
        <v>1044</v>
      </c>
      <c r="J74" s="103">
        <f>SUMPRODUCT('[2]表九（录入表）'!D$6:D$345*(LEFT('[2]表九（录入表）'!$B$6:$B$345,LEN($H74))=$H74))</f>
        <v>0</v>
      </c>
      <c r="K74" s="103">
        <f>SUMPRODUCT('[2]表九（录入表）'!E$6:E$345*(LEFT('[2]表九（录入表）'!$B$6:$B$345,LEN($H74))=$H74))</f>
        <v>0</v>
      </c>
      <c r="L74" s="103">
        <f>SUMPRODUCT('[2]表九（录入表）'!F$6:F$345*(LEFT('[2]表九（录入表）'!$B$6:$B$345,LEN($H74))=$H74))</f>
        <v>0</v>
      </c>
      <c r="M74" s="81" t="str">
        <f t="shared" si="4"/>
        <v/>
      </c>
      <c r="N74" s="81" t="str">
        <f t="shared" si="5"/>
        <v/>
      </c>
    </row>
    <row r="75" s="70" customFormat="1" ht="17.1" hidden="1" customHeight="1" spans="1:14">
      <c r="A75" s="101"/>
      <c r="B75" s="105"/>
      <c r="C75" s="106"/>
      <c r="D75" s="107"/>
      <c r="E75" s="107"/>
      <c r="F75" s="108"/>
      <c r="G75" s="108"/>
      <c r="H75" s="101" t="s">
        <v>1494</v>
      </c>
      <c r="I75" s="105" t="s">
        <v>1460</v>
      </c>
      <c r="J75" s="109">
        <f>SUMPRODUCT('[2]表九（录入表）'!D$6:D$345*(LEFT('[2]表九（录入表）'!$B$6:$B$345,LEN($H75))=$H75))</f>
        <v>0</v>
      </c>
      <c r="K75" s="110">
        <f>SUMPRODUCT('[2]表九（录入表）'!E$6:E$345*(LEFT('[2]表九（录入表）'!$B$6:$B$345,LEN($H75))=$H75))</f>
        <v>0</v>
      </c>
      <c r="L75" s="110">
        <f>SUMPRODUCT('[2]表九（录入表）'!F$6:F$345*(LEFT('[2]表九（录入表）'!$B$6:$B$345,LEN($H75))=$H75))</f>
        <v>0</v>
      </c>
      <c r="M75" s="81" t="str">
        <f t="shared" si="4"/>
        <v/>
      </c>
      <c r="N75" s="81" t="str">
        <f t="shared" si="5"/>
        <v/>
      </c>
    </row>
    <row r="76" s="70" customFormat="1" ht="17.1" hidden="1" customHeight="1" spans="1:14">
      <c r="A76" s="101"/>
      <c r="B76" s="105"/>
      <c r="C76" s="106"/>
      <c r="D76" s="107"/>
      <c r="E76" s="107"/>
      <c r="F76" s="108"/>
      <c r="G76" s="108"/>
      <c r="H76" s="101" t="s">
        <v>1045</v>
      </c>
      <c r="I76" s="105" t="s">
        <v>1046</v>
      </c>
      <c r="J76" s="103">
        <f>SUMPRODUCT('[2]表九（录入表）'!D$6:D$345*(LEFT('[2]表九（录入表）'!$B$6:$B$345,LEN($H76))=$H76))</f>
        <v>0</v>
      </c>
      <c r="K76" s="104">
        <f>SUMPRODUCT('[2]表九（录入表）'!E$6:E$345*(LEFT('[2]表九（录入表）'!$B$6:$B$345,LEN($H76))=$H76))</f>
        <v>0</v>
      </c>
      <c r="L76" s="104">
        <f>SUMPRODUCT('[2]表九（录入表）'!F$6:F$345*(LEFT('[2]表九（录入表）'!$B$6:$B$345,LEN($H76))=$H76))</f>
        <v>0</v>
      </c>
      <c r="M76" s="81" t="str">
        <f t="shared" si="4"/>
        <v/>
      </c>
      <c r="N76" s="81" t="str">
        <f t="shared" si="5"/>
        <v/>
      </c>
    </row>
    <row r="77" s="70" customFormat="1" ht="17.1" hidden="1" customHeight="1" spans="1:14">
      <c r="A77" s="101"/>
      <c r="B77" s="105"/>
      <c r="C77" s="106"/>
      <c r="D77" s="107"/>
      <c r="E77" s="107"/>
      <c r="F77" s="108"/>
      <c r="G77" s="108"/>
      <c r="H77" s="101" t="s">
        <v>1047</v>
      </c>
      <c r="I77" s="105" t="s">
        <v>1048</v>
      </c>
      <c r="J77" s="103">
        <f>SUMPRODUCT('[2]表九（录入表）'!D$6:D$345*(LEFT('[2]表九（录入表）'!$B$6:$B$345,LEN($H77))=$H77))</f>
        <v>0</v>
      </c>
      <c r="K77" s="104">
        <f>SUMPRODUCT('[2]表九（录入表）'!E$6:E$345*(LEFT('[2]表九（录入表）'!$B$6:$B$345,LEN($H77))=$H77))</f>
        <v>0</v>
      </c>
      <c r="L77" s="104">
        <f>SUMPRODUCT('[2]表九（录入表）'!F$6:F$345*(LEFT('[2]表九（录入表）'!$B$6:$B$345,LEN($H77))=$H77))</f>
        <v>0</v>
      </c>
      <c r="M77" s="81" t="str">
        <f t="shared" si="4"/>
        <v/>
      </c>
      <c r="N77" s="81" t="str">
        <f t="shared" si="5"/>
        <v/>
      </c>
    </row>
    <row r="78" s="70" customFormat="1" ht="17.1" hidden="1" customHeight="1" spans="1:14">
      <c r="A78" s="101"/>
      <c r="B78" s="105"/>
      <c r="C78" s="106"/>
      <c r="D78" s="107"/>
      <c r="E78" s="107"/>
      <c r="F78" s="108"/>
      <c r="G78" s="108"/>
      <c r="H78" s="101" t="s">
        <v>1049</v>
      </c>
      <c r="I78" s="105" t="s">
        <v>1050</v>
      </c>
      <c r="J78" s="103">
        <f>SUMPRODUCT('[2]表九（录入表）'!D$6:D$345*(LEFT('[2]表九（录入表）'!$B$6:$B$345,LEN($H78))=$H78))</f>
        <v>0</v>
      </c>
      <c r="K78" s="103">
        <f>SUMPRODUCT('[2]表九（录入表）'!E$6:E$345*(LEFT('[2]表九（录入表）'!$B$6:$B$345,LEN($H78))=$H78))</f>
        <v>0</v>
      </c>
      <c r="L78" s="103">
        <f>SUMPRODUCT('[2]表九（录入表）'!F$6:F$345*(LEFT('[2]表九（录入表）'!$B$6:$B$345,LEN($H78))=$H78))</f>
        <v>0</v>
      </c>
      <c r="M78" s="81" t="str">
        <f t="shared" si="4"/>
        <v/>
      </c>
      <c r="N78" s="81" t="str">
        <f t="shared" si="5"/>
        <v/>
      </c>
    </row>
    <row r="79" s="70" customFormat="1" ht="17.1" customHeight="1" spans="1:14">
      <c r="A79" s="101"/>
      <c r="B79" s="105"/>
      <c r="C79" s="106"/>
      <c r="D79" s="107"/>
      <c r="E79" s="107"/>
      <c r="F79" s="108"/>
      <c r="G79" s="108"/>
      <c r="H79" s="101" t="s">
        <v>1051</v>
      </c>
      <c r="I79" s="105" t="s">
        <v>336</v>
      </c>
      <c r="J79" s="103">
        <f>SUMPRODUCT('[2]表九（录入表）'!D$6:D$345*(LEFT('[2]表九（录入表）'!$B$6:$B$345,LEN($H79))=$H79))</f>
        <v>0</v>
      </c>
      <c r="K79" s="104">
        <f>SUMPRODUCT('[2]表九（录入表）'!E$6:E$345*(LEFT('[2]表九（录入表）'!$B$6:$B$345,LEN($H79))=$H79))</f>
        <v>0</v>
      </c>
      <c r="L79" s="104">
        <f>SUMPRODUCT('[2]表九（录入表）'!F$6:F$345*(LEFT('[2]表九（录入表）'!$B$6:$B$345,LEN($H79))=$H79))</f>
        <v>0</v>
      </c>
      <c r="M79" s="81" t="str">
        <f t="shared" si="4"/>
        <v/>
      </c>
      <c r="N79" s="81" t="str">
        <f t="shared" si="5"/>
        <v/>
      </c>
    </row>
    <row r="80" s="70" customFormat="1" ht="17.1" customHeight="1" spans="1:14">
      <c r="A80" s="101"/>
      <c r="B80" s="105"/>
      <c r="C80" s="106"/>
      <c r="D80" s="107"/>
      <c r="E80" s="107"/>
      <c r="F80" s="108"/>
      <c r="G80" s="108"/>
      <c r="H80" s="101" t="s">
        <v>337</v>
      </c>
      <c r="I80" s="105" t="s">
        <v>338</v>
      </c>
      <c r="J80" s="109">
        <f>SUMPRODUCT('[2]表九（录入表）'!D$6:D$345*(LEFT('[2]表九（录入表）'!$B$6:$B$345,LEN($H80))=$H80))</f>
        <v>49535</v>
      </c>
      <c r="K80" s="110">
        <f>SUMPRODUCT('[2]表九（录入表）'!E$6:E$345*(LEFT('[2]表九（录入表）'!$B$6:$B$345,LEN($H80))=$H80))</f>
        <v>17330</v>
      </c>
      <c r="L80" s="110">
        <f>SUMPRODUCT('[2]表九（录入表）'!F$6:F$345*(LEFT('[2]表九（录入表）'!$B$6:$B$345,LEN($H80))=$H80))</f>
        <v>68100</v>
      </c>
      <c r="M80" s="81">
        <f t="shared" si="4"/>
        <v>1.37478550519834</v>
      </c>
      <c r="N80" s="81">
        <f t="shared" si="5"/>
        <v>3.92960184650894</v>
      </c>
    </row>
    <row r="81" s="70" customFormat="1" ht="17.1" customHeight="1" spans="1:14">
      <c r="A81" s="101"/>
      <c r="B81" s="105"/>
      <c r="C81" s="106"/>
      <c r="D81" s="107"/>
      <c r="E81" s="107"/>
      <c r="F81" s="108"/>
      <c r="G81" s="108"/>
      <c r="H81" s="101" t="s">
        <v>1495</v>
      </c>
      <c r="I81" s="105" t="s">
        <v>1496</v>
      </c>
      <c r="J81" s="109">
        <f>SUMPRODUCT('[2]表九（录入表）'!D$6:D$345*(LEFT('[2]表九（录入表）'!$B$6:$B$345,LEN($H81))=$H81))</f>
        <v>49535</v>
      </c>
      <c r="K81" s="110">
        <f>SUMPRODUCT('[2]表九（录入表）'!E$6:E$345*(LEFT('[2]表九（录入表）'!$B$6:$B$345,LEN($H81))=$H81))</f>
        <v>16930</v>
      </c>
      <c r="L81" s="110">
        <f>SUMPRODUCT('[2]表九（录入表）'!F$6:F$345*(LEFT('[2]表九（录入表）'!$B$6:$B$345,LEN($H81))=$H81))</f>
        <v>65320</v>
      </c>
      <c r="M81" s="81">
        <f t="shared" si="4"/>
        <v>1.31866357121227</v>
      </c>
      <c r="N81" s="81">
        <f t="shared" si="5"/>
        <v>3.85823981098641</v>
      </c>
    </row>
    <row r="82" s="70" customFormat="1" ht="17.1" customHeight="1" spans="1:14">
      <c r="A82" s="101"/>
      <c r="B82" s="105"/>
      <c r="C82" s="106"/>
      <c r="D82" s="107"/>
      <c r="E82" s="107"/>
      <c r="F82" s="108"/>
      <c r="G82" s="108"/>
      <c r="H82" s="101" t="s">
        <v>1052</v>
      </c>
      <c r="I82" s="105" t="s">
        <v>1053</v>
      </c>
      <c r="J82" s="103">
        <f>SUMPRODUCT('[2]表九（录入表）'!D$6:D$345*(LEFT('[2]表九（录入表）'!$B$6:$B$345,LEN($H82))=$H82))</f>
        <v>38000</v>
      </c>
      <c r="K82" s="103">
        <f>SUMPRODUCT('[2]表九（录入表）'!E$6:E$345*(LEFT('[2]表九（录入表）'!$B$6:$B$345,LEN($H82))=$H82))</f>
        <v>14050</v>
      </c>
      <c r="L82" s="103">
        <f>SUMPRODUCT('[2]表九（录入表）'!F$6:F$345*(LEFT('[2]表九（录入表）'!$B$6:$B$345,LEN($H82))=$H82))</f>
        <v>0</v>
      </c>
      <c r="M82" s="81">
        <f t="shared" si="4"/>
        <v>0</v>
      </c>
      <c r="N82" s="81">
        <f t="shared" si="5"/>
        <v>0</v>
      </c>
    </row>
    <row r="83" s="70" customFormat="1" ht="17.1" customHeight="1" spans="1:14">
      <c r="A83" s="101"/>
      <c r="B83" s="105"/>
      <c r="C83" s="106"/>
      <c r="D83" s="107"/>
      <c r="E83" s="107"/>
      <c r="F83" s="108"/>
      <c r="G83" s="108"/>
      <c r="H83" s="101" t="s">
        <v>1054</v>
      </c>
      <c r="I83" s="105" t="s">
        <v>1055</v>
      </c>
      <c r="J83" s="103">
        <f>SUMPRODUCT('[2]表九（录入表）'!D$6:D$345*(LEFT('[2]表九（录入表）'!$B$6:$B$345,LEN($H83))=$H83))</f>
        <v>0</v>
      </c>
      <c r="K83" s="104">
        <f>SUMPRODUCT('[2]表九（录入表）'!E$6:E$345*(LEFT('[2]表九（录入表）'!$B$6:$B$345,LEN($H83))=$H83))</f>
        <v>0</v>
      </c>
      <c r="L83" s="104">
        <f>SUMPRODUCT('[2]表九（录入表）'!F$6:F$345*(LEFT('[2]表九（录入表）'!$B$6:$B$345,LEN($H83))=$H83))</f>
        <v>0</v>
      </c>
      <c r="M83" s="81" t="str">
        <f t="shared" si="4"/>
        <v/>
      </c>
      <c r="N83" s="81" t="str">
        <f t="shared" si="5"/>
        <v/>
      </c>
    </row>
    <row r="84" s="70" customFormat="1" ht="17.1" customHeight="1" spans="1:14">
      <c r="A84" s="101"/>
      <c r="B84" s="105"/>
      <c r="C84" s="106"/>
      <c r="D84" s="107"/>
      <c r="E84" s="107"/>
      <c r="F84" s="108"/>
      <c r="G84" s="108"/>
      <c r="H84" s="101" t="s">
        <v>1056</v>
      </c>
      <c r="I84" s="105" t="s">
        <v>1057</v>
      </c>
      <c r="J84" s="103">
        <f>SUMPRODUCT('[2]表九（录入表）'!D$6:D$345*(LEFT('[2]表九（录入表）'!$B$6:$B$345,LEN($H84))=$H84))</f>
        <v>0</v>
      </c>
      <c r="K84" s="104">
        <f>SUMPRODUCT('[2]表九（录入表）'!E$6:E$345*(LEFT('[2]表九（录入表）'!$B$6:$B$345,LEN($H84))=$H84))</f>
        <v>160</v>
      </c>
      <c r="L84" s="104">
        <f>SUMPRODUCT('[2]表九（录入表）'!F$6:F$345*(LEFT('[2]表九（录入表）'!$B$6:$B$345,LEN($H84))=$H84))</f>
        <v>0</v>
      </c>
      <c r="M84" s="81" t="str">
        <f t="shared" si="4"/>
        <v/>
      </c>
      <c r="N84" s="81">
        <f t="shared" si="5"/>
        <v>0</v>
      </c>
    </row>
    <row r="85" s="70" customFormat="1" ht="17.1" customHeight="1" spans="1:14">
      <c r="A85" s="101"/>
      <c r="B85" s="105"/>
      <c r="C85" s="106"/>
      <c r="D85" s="107"/>
      <c r="E85" s="107"/>
      <c r="F85" s="108"/>
      <c r="G85" s="108"/>
      <c r="H85" s="101" t="s">
        <v>1058</v>
      </c>
      <c r="I85" s="105" t="s">
        <v>1059</v>
      </c>
      <c r="J85" s="103">
        <f>SUMPRODUCT('[2]表九（录入表）'!D$6:D$345*(LEFT('[2]表九（录入表）'!$B$6:$B$345,LEN($H85))=$H85))</f>
        <v>0</v>
      </c>
      <c r="K85" s="104">
        <f>SUMPRODUCT('[2]表九（录入表）'!E$6:E$345*(LEFT('[2]表九（录入表）'!$B$6:$B$345,LEN($H85))=$H85))</f>
        <v>337</v>
      </c>
      <c r="L85" s="104">
        <f>SUMPRODUCT('[2]表九（录入表）'!F$6:F$345*(LEFT('[2]表九（录入表）'!$B$6:$B$345,LEN($H85))=$H85))</f>
        <v>0</v>
      </c>
      <c r="M85" s="81" t="str">
        <f t="shared" si="4"/>
        <v/>
      </c>
      <c r="N85" s="81">
        <f t="shared" si="5"/>
        <v>0</v>
      </c>
    </row>
    <row r="86" s="70" customFormat="1" ht="17.1" customHeight="1" spans="1:14">
      <c r="A86" s="101"/>
      <c r="B86" s="105"/>
      <c r="C86" s="106"/>
      <c r="D86" s="107"/>
      <c r="E86" s="107"/>
      <c r="F86" s="108"/>
      <c r="G86" s="108"/>
      <c r="H86" s="101" t="s">
        <v>1060</v>
      </c>
      <c r="I86" s="105" t="s">
        <v>1061</v>
      </c>
      <c r="J86" s="103">
        <f>SUMPRODUCT('[2]表九（录入表）'!D$6:D$345*(LEFT('[2]表九（录入表）'!$B$6:$B$345,LEN($H86))=$H86))</f>
        <v>4535</v>
      </c>
      <c r="K86" s="104">
        <f>SUMPRODUCT('[2]表九（录入表）'!E$6:E$345*(LEFT('[2]表九（录入表）'!$B$6:$B$345,LEN($H86))=$H86))</f>
        <v>1015</v>
      </c>
      <c r="L86" s="104">
        <f>SUMPRODUCT('[2]表九（录入表）'!F$6:F$345*(LEFT('[2]表九（录入表）'!$B$6:$B$345,LEN($H86))=$H86))</f>
        <v>0</v>
      </c>
      <c r="M86" s="81">
        <f t="shared" si="4"/>
        <v>0</v>
      </c>
      <c r="N86" s="81">
        <f t="shared" si="5"/>
        <v>0</v>
      </c>
    </row>
    <row r="87" s="70" customFormat="1" ht="17.1" customHeight="1" spans="1:14">
      <c r="A87" s="101"/>
      <c r="B87" s="105"/>
      <c r="C87" s="106"/>
      <c r="D87" s="107"/>
      <c r="E87" s="107"/>
      <c r="F87" s="108"/>
      <c r="G87" s="108"/>
      <c r="H87" s="101" t="s">
        <v>1062</v>
      </c>
      <c r="I87" s="105" t="s">
        <v>1063</v>
      </c>
      <c r="J87" s="103">
        <f>SUMPRODUCT('[2]表九（录入表）'!D$6:D$345*(LEFT('[2]表九（录入表）'!$B$6:$B$345,LEN($H87))=$H87))</f>
        <v>0</v>
      </c>
      <c r="K87" s="104">
        <f>SUMPRODUCT('[2]表九（录入表）'!E$6:E$345*(LEFT('[2]表九（录入表）'!$B$6:$B$345,LEN($H87))=$H87))</f>
        <v>1131</v>
      </c>
      <c r="L87" s="104">
        <f>SUMPRODUCT('[2]表九（录入表）'!F$6:F$345*(LEFT('[2]表九（录入表）'!$B$6:$B$345,LEN($H87))=$H87))</f>
        <v>0</v>
      </c>
      <c r="M87" s="81" t="str">
        <f t="shared" si="4"/>
        <v/>
      </c>
      <c r="N87" s="81">
        <f t="shared" si="5"/>
        <v>0</v>
      </c>
    </row>
    <row r="88" s="70" customFormat="1" ht="17.1" customHeight="1" spans="1:14">
      <c r="A88" s="101"/>
      <c r="B88" s="105"/>
      <c r="C88" s="106"/>
      <c r="D88" s="107"/>
      <c r="E88" s="107"/>
      <c r="F88" s="108"/>
      <c r="G88" s="108"/>
      <c r="H88" s="101" t="s">
        <v>1064</v>
      </c>
      <c r="I88" s="105" t="s">
        <v>1065</v>
      </c>
      <c r="J88" s="103">
        <f>SUMPRODUCT('[2]表九（录入表）'!D$6:D$345*(LEFT('[2]表九（录入表）'!$B$6:$B$345,LEN($H88))=$H88))</f>
        <v>0</v>
      </c>
      <c r="K88" s="103">
        <f>SUMPRODUCT('[2]表九（录入表）'!E$6:E$345*(LEFT('[2]表九（录入表）'!$B$6:$B$345,LEN($H88))=$H88))</f>
        <v>0</v>
      </c>
      <c r="L88" s="103">
        <f>SUMPRODUCT('[2]表九（录入表）'!F$6:F$345*(LEFT('[2]表九（录入表）'!$B$6:$B$345,LEN($H88))=$H88))</f>
        <v>0</v>
      </c>
      <c r="M88" s="81" t="str">
        <f t="shared" si="4"/>
        <v/>
      </c>
      <c r="N88" s="81" t="str">
        <f t="shared" si="5"/>
        <v/>
      </c>
    </row>
    <row r="89" s="70" customFormat="1" ht="17.1" customHeight="1" spans="1:14">
      <c r="A89" s="101"/>
      <c r="B89" s="105"/>
      <c r="C89" s="106"/>
      <c r="D89" s="107"/>
      <c r="E89" s="107"/>
      <c r="F89" s="108"/>
      <c r="G89" s="108"/>
      <c r="H89" s="101" t="s">
        <v>1066</v>
      </c>
      <c r="I89" s="105" t="s">
        <v>1067</v>
      </c>
      <c r="J89" s="103">
        <f>SUMPRODUCT('[2]表九（录入表）'!D$6:D$345*(LEFT('[2]表九（录入表）'!$B$6:$B$345,LEN($H89))=$H89))</f>
        <v>0</v>
      </c>
      <c r="K89" s="104">
        <f>SUMPRODUCT('[2]表九（录入表）'!E$6:E$345*(LEFT('[2]表九（录入表）'!$B$6:$B$345,LEN($H89))=$H89))</f>
        <v>0</v>
      </c>
      <c r="L89" s="104">
        <f>SUMPRODUCT('[2]表九（录入表）'!F$6:F$345*(LEFT('[2]表九（录入表）'!$B$6:$B$345,LEN($H89))=$H89))</f>
        <v>0</v>
      </c>
      <c r="M89" s="81" t="str">
        <f t="shared" si="4"/>
        <v/>
      </c>
      <c r="N89" s="81" t="str">
        <f t="shared" si="5"/>
        <v/>
      </c>
    </row>
    <row r="90" s="70" customFormat="1" ht="17.1" customHeight="1" spans="1:14">
      <c r="A90" s="101"/>
      <c r="B90" s="105"/>
      <c r="C90" s="106"/>
      <c r="D90" s="107"/>
      <c r="E90" s="107"/>
      <c r="F90" s="108"/>
      <c r="G90" s="108"/>
      <c r="H90" s="101" t="s">
        <v>1068</v>
      </c>
      <c r="I90" s="105" t="s">
        <v>1069</v>
      </c>
      <c r="J90" s="103">
        <f>SUMPRODUCT('[2]表九（录入表）'!D$6:D$345*(LEFT('[2]表九（录入表）'!$B$6:$B$345,LEN($H90))=$H90))</f>
        <v>0</v>
      </c>
      <c r="K90" s="104">
        <f>SUMPRODUCT('[2]表九（录入表）'!E$6:E$345*(LEFT('[2]表九（录入表）'!$B$6:$B$345,LEN($H90))=$H90))</f>
        <v>0</v>
      </c>
      <c r="L90" s="104">
        <f>SUMPRODUCT('[2]表九（录入表）'!F$6:F$345*(LEFT('[2]表九（录入表）'!$B$6:$B$345,LEN($H90))=$H90))</f>
        <v>0</v>
      </c>
      <c r="M90" s="81" t="str">
        <f t="shared" si="4"/>
        <v/>
      </c>
      <c r="N90" s="81" t="str">
        <f t="shared" si="5"/>
        <v/>
      </c>
    </row>
    <row r="91" s="70" customFormat="1" ht="17.1" customHeight="1" spans="1:14">
      <c r="A91" s="101"/>
      <c r="B91" s="105"/>
      <c r="C91" s="106"/>
      <c r="D91" s="107"/>
      <c r="E91" s="107"/>
      <c r="F91" s="108"/>
      <c r="G91" s="108"/>
      <c r="H91" s="101" t="s">
        <v>1070</v>
      </c>
      <c r="I91" s="105" t="s">
        <v>1071</v>
      </c>
      <c r="J91" s="103">
        <f>SUMPRODUCT('[2]表九（录入表）'!D$6:D$345*(LEFT('[2]表九（录入表）'!$B$6:$B$345,LEN($H91))=$H91))</f>
        <v>0</v>
      </c>
      <c r="K91" s="103">
        <f>SUMPRODUCT('[2]表九（录入表）'!E$6:E$345*(LEFT('[2]表九（录入表）'!$B$6:$B$345,LEN($H91))=$H91))</f>
        <v>0</v>
      </c>
      <c r="L91" s="103">
        <f>SUMPRODUCT('[2]表九（录入表）'!F$6:F$345*(LEFT('[2]表九（录入表）'!$B$6:$B$345,LEN($H91))=$H91))</f>
        <v>0</v>
      </c>
      <c r="M91" s="81" t="str">
        <f t="shared" si="4"/>
        <v/>
      </c>
      <c r="N91" s="81" t="str">
        <f t="shared" si="5"/>
        <v/>
      </c>
    </row>
    <row r="92" s="70" customFormat="1" ht="17.1" customHeight="1" spans="1:14">
      <c r="A92" s="101"/>
      <c r="B92" s="105"/>
      <c r="C92" s="106"/>
      <c r="D92" s="107"/>
      <c r="E92" s="107"/>
      <c r="F92" s="108"/>
      <c r="G92" s="108"/>
      <c r="H92" s="101" t="s">
        <v>1072</v>
      </c>
      <c r="I92" s="111" t="s">
        <v>1073</v>
      </c>
      <c r="J92" s="103">
        <f>SUMPRODUCT('[2]表九（录入表）'!D$6:D$345*(LEFT('[2]表九（录入表）'!$B$6:$B$345,LEN($H92))=$H92))</f>
        <v>0</v>
      </c>
      <c r="K92" s="104">
        <f>SUMPRODUCT('[2]表九（录入表）'!E$6:E$345*(LEFT('[2]表九（录入表）'!$B$6:$B$345,LEN($H92))=$H92))</f>
        <v>0</v>
      </c>
      <c r="L92" s="104">
        <f>SUMPRODUCT('[2]表九（录入表）'!F$6:F$345*(LEFT('[2]表九（录入表）'!$B$6:$B$345,LEN($H92))=$H92))</f>
        <v>0</v>
      </c>
      <c r="M92" s="81" t="str">
        <f t="shared" si="4"/>
        <v/>
      </c>
      <c r="N92" s="81" t="str">
        <f t="shared" si="5"/>
        <v/>
      </c>
    </row>
    <row r="93" s="70" customFormat="1" ht="17.1" customHeight="1" spans="1:14">
      <c r="A93" s="101"/>
      <c r="B93" s="105"/>
      <c r="C93" s="106"/>
      <c r="D93" s="107"/>
      <c r="E93" s="107"/>
      <c r="F93" s="108"/>
      <c r="G93" s="108"/>
      <c r="H93" s="101" t="s">
        <v>1074</v>
      </c>
      <c r="I93" s="111" t="s">
        <v>1075</v>
      </c>
      <c r="J93" s="103">
        <f>SUMPRODUCT('[2]表九（录入表）'!D$6:D$345*(LEFT('[2]表九（录入表）'!$B$6:$B$345,LEN($H93))=$H93))</f>
        <v>4000</v>
      </c>
      <c r="K93" s="104">
        <f>SUMPRODUCT('[2]表九（录入表）'!E$6:E$345*(LEFT('[2]表九（录入表）'!$B$6:$B$345,LEN($H93))=$H93))</f>
        <v>0</v>
      </c>
      <c r="L93" s="104">
        <f>SUMPRODUCT('[2]表九（录入表）'!F$6:F$345*(LEFT('[2]表九（录入表）'!$B$6:$B$345,LEN($H93))=$H93))</f>
        <v>0</v>
      </c>
      <c r="M93" s="81">
        <f t="shared" si="4"/>
        <v>0</v>
      </c>
      <c r="N93" s="81" t="str">
        <f t="shared" si="5"/>
        <v/>
      </c>
    </row>
    <row r="94" s="70" customFormat="1" ht="17.1" customHeight="1" spans="1:14">
      <c r="A94" s="101"/>
      <c r="B94" s="105"/>
      <c r="C94" s="106"/>
      <c r="D94" s="107"/>
      <c r="E94" s="107"/>
      <c r="F94" s="108"/>
      <c r="G94" s="108"/>
      <c r="H94" s="101" t="s">
        <v>1076</v>
      </c>
      <c r="I94" s="111" t="s">
        <v>1077</v>
      </c>
      <c r="J94" s="103">
        <f>SUMPRODUCT('[2]表九（录入表）'!D$6:D$345*(LEFT('[2]表九（录入表）'!$B$6:$B$345,LEN($H94))=$H94))</f>
        <v>3000</v>
      </c>
      <c r="K94" s="104">
        <f>SUMPRODUCT('[2]表九（录入表）'!E$6:E$345*(LEFT('[2]表九（录入表）'!$B$6:$B$345,LEN($H94))=$H94))</f>
        <v>0</v>
      </c>
      <c r="L94" s="104">
        <f>SUMPRODUCT('[2]表九（录入表）'!F$6:F$345*(LEFT('[2]表九（录入表）'!$B$6:$B$345,LEN($H94))=$H94))</f>
        <v>0</v>
      </c>
      <c r="M94" s="81">
        <f t="shared" si="4"/>
        <v>0</v>
      </c>
      <c r="N94" s="81" t="str">
        <f t="shared" si="5"/>
        <v/>
      </c>
    </row>
    <row r="95" s="70" customFormat="1" ht="17.1" customHeight="1" spans="1:14">
      <c r="A95" s="101"/>
      <c r="B95" s="105"/>
      <c r="C95" s="106"/>
      <c r="D95" s="107"/>
      <c r="E95" s="107"/>
      <c r="F95" s="108"/>
      <c r="G95" s="108"/>
      <c r="H95" s="101" t="s">
        <v>1078</v>
      </c>
      <c r="I95" s="105" t="s">
        <v>1079</v>
      </c>
      <c r="J95" s="103">
        <f>SUMPRODUCT('[2]表九（录入表）'!D$6:D$345*(LEFT('[2]表九（录入表）'!$B$6:$B$345,LEN($H95))=$H95))</f>
        <v>0</v>
      </c>
      <c r="K95" s="104">
        <f>SUMPRODUCT('[2]表九（录入表）'!E$6:E$345*(LEFT('[2]表九（录入表）'!$B$6:$B$345,LEN($H95))=$H95))</f>
        <v>0</v>
      </c>
      <c r="L95" s="104">
        <f>SUMPRODUCT('[2]表九（录入表）'!F$6:F$345*(LEFT('[2]表九（录入表）'!$B$6:$B$345,LEN($H95))=$H95))</f>
        <v>0</v>
      </c>
      <c r="M95" s="81" t="str">
        <f t="shared" si="4"/>
        <v/>
      </c>
      <c r="N95" s="81" t="str">
        <f t="shared" si="5"/>
        <v/>
      </c>
    </row>
    <row r="96" s="70" customFormat="1" ht="17.1" customHeight="1" spans="1:14">
      <c r="A96" s="101"/>
      <c r="B96" s="105"/>
      <c r="C96" s="106"/>
      <c r="D96" s="107"/>
      <c r="E96" s="107"/>
      <c r="F96" s="108"/>
      <c r="G96" s="108"/>
      <c r="H96" s="101" t="s">
        <v>1080</v>
      </c>
      <c r="I96" s="111" t="s">
        <v>1081</v>
      </c>
      <c r="J96" s="103">
        <f>SUMPRODUCT('[2]表九（录入表）'!D$6:D$345*(LEFT('[2]表九（录入表）'!$B$6:$B$345,LEN($H96))=$H96))</f>
        <v>0</v>
      </c>
      <c r="K96" s="104">
        <f>SUMPRODUCT('[2]表九（录入表）'!E$6:E$345*(LEFT('[2]表九（录入表）'!$B$6:$B$345,LEN($H96))=$H96))</f>
        <v>237</v>
      </c>
      <c r="L96" s="104">
        <f>SUMPRODUCT('[2]表九（录入表）'!F$6:F$345*(LEFT('[2]表九（录入表）'!$B$6:$B$345,LEN($H96))=$H96))</f>
        <v>65320</v>
      </c>
      <c r="M96" s="81" t="str">
        <f t="shared" si="4"/>
        <v/>
      </c>
      <c r="N96" s="81">
        <f t="shared" si="5"/>
        <v>275.611814345992</v>
      </c>
    </row>
    <row r="97" s="70" customFormat="1" ht="17.1" customHeight="1" spans="1:14">
      <c r="A97" s="101"/>
      <c r="B97" s="105"/>
      <c r="C97" s="106"/>
      <c r="D97" s="107"/>
      <c r="E97" s="107"/>
      <c r="F97" s="108"/>
      <c r="G97" s="108"/>
      <c r="H97" s="101" t="s">
        <v>1497</v>
      </c>
      <c r="I97" s="111" t="s">
        <v>1498</v>
      </c>
      <c r="J97" s="109">
        <f>SUMPRODUCT('[2]表九（录入表）'!D$6:D$345*(LEFT('[2]表九（录入表）'!$B$6:$B$345,LEN($H97))=$H97))</f>
        <v>0</v>
      </c>
      <c r="K97" s="110">
        <f>SUMPRODUCT('[2]表九（录入表）'!E$6:E$345*(LEFT('[2]表九（录入表）'!$B$6:$B$345,LEN($H97))=$H97))</f>
        <v>0</v>
      </c>
      <c r="L97" s="110">
        <f>SUMPRODUCT('[2]表九（录入表）'!F$6:F$345*(LEFT('[2]表九（录入表）'!$B$6:$B$345,LEN($H97))=$H97))</f>
        <v>900</v>
      </c>
      <c r="M97" s="81" t="str">
        <f t="shared" si="4"/>
        <v/>
      </c>
      <c r="N97" s="81" t="str">
        <f t="shared" si="5"/>
        <v/>
      </c>
    </row>
    <row r="98" s="70" customFormat="1" ht="17.1" customHeight="1" spans="1:14">
      <c r="A98" s="101"/>
      <c r="B98" s="105"/>
      <c r="C98" s="106"/>
      <c r="D98" s="107"/>
      <c r="E98" s="107"/>
      <c r="F98" s="108"/>
      <c r="G98" s="108"/>
      <c r="H98" s="101" t="s">
        <v>1082</v>
      </c>
      <c r="I98" s="111" t="s">
        <v>1053</v>
      </c>
      <c r="J98" s="103">
        <f>SUMPRODUCT('[2]表九（录入表）'!D$6:D$345*(LEFT('[2]表九（录入表）'!$B$6:$B$345,LEN($H98))=$H98))</f>
        <v>0</v>
      </c>
      <c r="K98" s="104">
        <f>SUMPRODUCT('[2]表九（录入表）'!E$6:E$345*(LEFT('[2]表九（录入表）'!$B$6:$B$345,LEN($H98))=$H98))</f>
        <v>0</v>
      </c>
      <c r="L98" s="104">
        <f>SUMPRODUCT('[2]表九（录入表）'!F$6:F$345*(LEFT('[2]表九（录入表）'!$B$6:$B$345,LEN($H98))=$H98))</f>
        <v>900</v>
      </c>
      <c r="M98" s="81" t="str">
        <f t="shared" si="4"/>
        <v/>
      </c>
      <c r="N98" s="81" t="str">
        <f t="shared" si="5"/>
        <v/>
      </c>
    </row>
    <row r="99" s="70" customFormat="1" ht="17.1" customHeight="1" spans="1:14">
      <c r="A99" s="101"/>
      <c r="B99" s="105"/>
      <c r="C99" s="106"/>
      <c r="D99" s="107"/>
      <c r="E99" s="107"/>
      <c r="F99" s="108"/>
      <c r="G99" s="108"/>
      <c r="H99" s="101" t="s">
        <v>1083</v>
      </c>
      <c r="I99" s="105" t="s">
        <v>1055</v>
      </c>
      <c r="J99" s="103">
        <f>SUMPRODUCT('[2]表九（录入表）'!D$6:D$345*(LEFT('[2]表九（录入表）'!$B$6:$B$345,LEN($H99))=$H99))</f>
        <v>0</v>
      </c>
      <c r="K99" s="104">
        <f>SUMPRODUCT('[2]表九（录入表）'!E$6:E$345*(LEFT('[2]表九（录入表）'!$B$6:$B$345,LEN($H99))=$H99))</f>
        <v>0</v>
      </c>
      <c r="L99" s="104">
        <f>SUMPRODUCT('[2]表九（录入表）'!F$6:F$345*(LEFT('[2]表九（录入表）'!$B$6:$B$345,LEN($H99))=$H99))</f>
        <v>0</v>
      </c>
      <c r="M99" s="81" t="str">
        <f t="shared" si="4"/>
        <v/>
      </c>
      <c r="N99" s="81" t="str">
        <f t="shared" si="5"/>
        <v/>
      </c>
    </row>
    <row r="100" s="70" customFormat="1" ht="17.1" customHeight="1" spans="1:14">
      <c r="A100" s="101"/>
      <c r="B100" s="105"/>
      <c r="C100" s="106"/>
      <c r="D100" s="107"/>
      <c r="E100" s="107"/>
      <c r="F100" s="108"/>
      <c r="G100" s="108"/>
      <c r="H100" s="101" t="s">
        <v>1084</v>
      </c>
      <c r="I100" s="111" t="s">
        <v>1085</v>
      </c>
      <c r="J100" s="103">
        <f>SUMPRODUCT('[2]表九（录入表）'!D$6:D$345*(LEFT('[2]表九（录入表）'!$B$6:$B$345,LEN($H100))=$H100))</f>
        <v>0</v>
      </c>
      <c r="K100" s="103">
        <f>SUMPRODUCT('[2]表九（录入表）'!E$6:E$345*(LEFT('[2]表九（录入表）'!$B$6:$B$345,LEN($H100))=$H100))</f>
        <v>0</v>
      </c>
      <c r="L100" s="103">
        <f>SUMPRODUCT('[2]表九（录入表）'!F$6:F$345*(LEFT('[2]表九（录入表）'!$B$6:$B$345,LEN($H100))=$H100))</f>
        <v>0</v>
      </c>
      <c r="M100" s="81" t="str">
        <f t="shared" si="4"/>
        <v/>
      </c>
      <c r="N100" s="81" t="str">
        <f t="shared" si="5"/>
        <v/>
      </c>
    </row>
    <row r="101" s="70" customFormat="1" ht="17.1" customHeight="1" spans="1:14">
      <c r="A101" s="101"/>
      <c r="B101" s="105"/>
      <c r="C101" s="106"/>
      <c r="D101" s="107"/>
      <c r="E101" s="107"/>
      <c r="F101" s="108"/>
      <c r="G101" s="108"/>
      <c r="H101" s="101" t="s">
        <v>1086</v>
      </c>
      <c r="I101" s="111" t="s">
        <v>1087</v>
      </c>
      <c r="J101" s="109">
        <f>SUMPRODUCT('[2]表九（录入表）'!D$6:D$345*(LEFT('[2]表九（录入表）'!$B$6:$B$345,LEN($H101))=$H101))</f>
        <v>0</v>
      </c>
      <c r="K101" s="109">
        <f>SUMPRODUCT('[2]表九（录入表）'!E$6:E$345*(LEFT('[2]表九（录入表）'!$B$6:$B$345,LEN($H101))=$H101))</f>
        <v>0</v>
      </c>
      <c r="L101" s="109">
        <f>SUMPRODUCT('[2]表九（录入表）'!F$6:F$345*(LEFT('[2]表九（录入表）'!$B$6:$B$345,LEN($H101))=$H101))</f>
        <v>500</v>
      </c>
      <c r="M101" s="81" t="str">
        <f t="shared" si="4"/>
        <v/>
      </c>
      <c r="N101" s="81" t="str">
        <f t="shared" si="5"/>
        <v/>
      </c>
    </row>
    <row r="102" s="70" customFormat="1" ht="17.1" customHeight="1" spans="1:14">
      <c r="A102" s="101"/>
      <c r="B102" s="105"/>
      <c r="C102" s="106"/>
      <c r="D102" s="107"/>
      <c r="E102" s="107"/>
      <c r="F102" s="108"/>
      <c r="G102" s="108"/>
      <c r="H102" s="101" t="s">
        <v>1499</v>
      </c>
      <c r="I102" s="111" t="s">
        <v>1500</v>
      </c>
      <c r="J102" s="109">
        <f>SUMPRODUCT('[2]表九（录入表）'!D$6:D$345*(LEFT('[2]表九（录入表）'!$B$6:$B$345,LEN($H102))=$H102))</f>
        <v>0</v>
      </c>
      <c r="K102" s="110">
        <f>SUMPRODUCT('[2]表九（录入表）'!E$6:E$345*(LEFT('[2]表九（录入表）'!$B$6:$B$345,LEN($H102))=$H102))</f>
        <v>0</v>
      </c>
      <c r="L102" s="110">
        <f>SUMPRODUCT('[2]表九（录入表）'!F$6:F$345*(LEFT('[2]表九（录入表）'!$B$6:$B$345,LEN($H102))=$H102))</f>
        <v>0</v>
      </c>
      <c r="M102" s="81" t="str">
        <f t="shared" si="4"/>
        <v/>
      </c>
      <c r="N102" s="81" t="str">
        <f t="shared" si="5"/>
        <v/>
      </c>
    </row>
    <row r="103" s="70" customFormat="1" ht="17.1" customHeight="1" spans="1:14">
      <c r="A103" s="101"/>
      <c r="B103" s="105"/>
      <c r="C103" s="106"/>
      <c r="D103" s="107"/>
      <c r="E103" s="107"/>
      <c r="F103" s="108"/>
      <c r="G103" s="108"/>
      <c r="H103" s="101" t="s">
        <v>1088</v>
      </c>
      <c r="I103" s="111" t="s">
        <v>1089</v>
      </c>
      <c r="J103" s="103">
        <f>SUMPRODUCT('[2]表九（录入表）'!D$6:D$345*(LEFT('[2]表九（录入表）'!$B$6:$B$345,LEN($H103))=$H103))</f>
        <v>0</v>
      </c>
      <c r="K103" s="104">
        <f>SUMPRODUCT('[2]表九（录入表）'!E$6:E$345*(LEFT('[2]表九（录入表）'!$B$6:$B$345,LEN($H103))=$H103))</f>
        <v>0</v>
      </c>
      <c r="L103" s="104">
        <f>SUMPRODUCT('[2]表九（录入表）'!F$6:F$345*(LEFT('[2]表九（录入表）'!$B$6:$B$345,LEN($H103))=$H103))</f>
        <v>0</v>
      </c>
      <c r="M103" s="81" t="str">
        <f t="shared" si="4"/>
        <v/>
      </c>
      <c r="N103" s="81" t="str">
        <f t="shared" si="5"/>
        <v/>
      </c>
    </row>
    <row r="104" s="70" customFormat="1" ht="17.1" customHeight="1" spans="1:14">
      <c r="A104" s="101"/>
      <c r="B104" s="105"/>
      <c r="C104" s="106"/>
      <c r="D104" s="107"/>
      <c r="E104" s="107"/>
      <c r="F104" s="108"/>
      <c r="G104" s="108"/>
      <c r="H104" s="101" t="s">
        <v>1090</v>
      </c>
      <c r="I104" s="111" t="s">
        <v>1091</v>
      </c>
      <c r="J104" s="103">
        <f>SUMPRODUCT('[2]表九（录入表）'!D$6:D$345*(LEFT('[2]表九（录入表）'!$B$6:$B$345,LEN($H104))=$H104))</f>
        <v>0</v>
      </c>
      <c r="K104" s="104">
        <f>SUMPRODUCT('[2]表九（录入表）'!E$6:E$345*(LEFT('[2]表九（录入表）'!$B$6:$B$345,LEN($H104))=$H104))</f>
        <v>0</v>
      </c>
      <c r="L104" s="104">
        <f>SUMPRODUCT('[2]表九（录入表）'!F$6:F$345*(LEFT('[2]表九（录入表）'!$B$6:$B$345,LEN($H104))=$H104))</f>
        <v>0</v>
      </c>
      <c r="M104" s="81" t="str">
        <f t="shared" si="4"/>
        <v/>
      </c>
      <c r="N104" s="81" t="str">
        <f t="shared" si="5"/>
        <v/>
      </c>
    </row>
    <row r="105" s="70" customFormat="1" ht="17.1" customHeight="1" spans="1:14">
      <c r="A105" s="101"/>
      <c r="B105" s="105"/>
      <c r="C105" s="106"/>
      <c r="D105" s="107"/>
      <c r="E105" s="107"/>
      <c r="F105" s="108"/>
      <c r="G105" s="108"/>
      <c r="H105" s="101" t="s">
        <v>1092</v>
      </c>
      <c r="I105" s="105" t="s">
        <v>1093</v>
      </c>
      <c r="J105" s="103">
        <f>SUMPRODUCT('[2]表九（录入表）'!D$6:D$345*(LEFT('[2]表九（录入表）'!$B$6:$B$345,LEN($H105))=$H105))</f>
        <v>0</v>
      </c>
      <c r="K105" s="104">
        <f>SUMPRODUCT('[2]表九（录入表）'!E$6:E$345*(LEFT('[2]表九（录入表）'!$B$6:$B$345,LEN($H105))=$H105))</f>
        <v>0</v>
      </c>
      <c r="L105" s="104">
        <f>SUMPRODUCT('[2]表九（录入表）'!F$6:F$345*(LEFT('[2]表九（录入表）'!$B$6:$B$345,LEN($H105))=$H105))</f>
        <v>0</v>
      </c>
      <c r="M105" s="81" t="str">
        <f t="shared" si="4"/>
        <v/>
      </c>
      <c r="N105" s="81" t="str">
        <f t="shared" si="5"/>
        <v/>
      </c>
    </row>
    <row r="106" s="70" customFormat="1" ht="17.1" customHeight="1" spans="1:14">
      <c r="A106" s="101"/>
      <c r="B106" s="105"/>
      <c r="C106" s="106"/>
      <c r="D106" s="107"/>
      <c r="E106" s="107"/>
      <c r="F106" s="108"/>
      <c r="G106" s="108"/>
      <c r="H106" s="101" t="s">
        <v>1094</v>
      </c>
      <c r="I106" s="111" t="s">
        <v>1095</v>
      </c>
      <c r="J106" s="103">
        <f>SUMPRODUCT('[2]表九（录入表）'!D$6:D$345*(LEFT('[2]表九（录入表）'!$B$6:$B$345,LEN($H106))=$H106))</f>
        <v>0</v>
      </c>
      <c r="K106" s="103">
        <f>SUMPRODUCT('[2]表九（录入表）'!E$6:E$345*(LEFT('[2]表九（录入表）'!$B$6:$B$345,LEN($H106))=$H106))</f>
        <v>0</v>
      </c>
      <c r="L106" s="103">
        <f>SUMPRODUCT('[2]表九（录入表）'!F$6:F$345*(LEFT('[2]表九（录入表）'!$B$6:$B$345,LEN($H106))=$H106))</f>
        <v>0</v>
      </c>
      <c r="M106" s="81" t="str">
        <f t="shared" si="4"/>
        <v/>
      </c>
      <c r="N106" s="81" t="str">
        <f t="shared" si="5"/>
        <v/>
      </c>
    </row>
    <row r="107" s="70" customFormat="1" ht="17.1" customHeight="1" spans="1:14">
      <c r="A107" s="101"/>
      <c r="B107" s="105"/>
      <c r="C107" s="106"/>
      <c r="D107" s="107"/>
      <c r="E107" s="107"/>
      <c r="F107" s="108"/>
      <c r="G107" s="108"/>
      <c r="H107" s="101" t="s">
        <v>1096</v>
      </c>
      <c r="I107" s="111" t="s">
        <v>1097</v>
      </c>
      <c r="J107" s="103">
        <f>SUMPRODUCT('[2]表九（录入表）'!D$6:D$345*(LEFT('[2]表九（录入表）'!$B$6:$B$345,LEN($H107))=$H107))</f>
        <v>0</v>
      </c>
      <c r="K107" s="104">
        <f>SUMPRODUCT('[2]表九（录入表）'!E$6:E$345*(LEFT('[2]表九（录入表）'!$B$6:$B$345,LEN($H107))=$H107))</f>
        <v>0</v>
      </c>
      <c r="L107" s="104">
        <f>SUMPRODUCT('[2]表九（录入表）'!F$6:F$345*(LEFT('[2]表九（录入表）'!$B$6:$B$345,LEN($H107))=$H107))</f>
        <v>0</v>
      </c>
      <c r="M107" s="81" t="str">
        <f t="shared" si="4"/>
        <v/>
      </c>
      <c r="N107" s="81" t="str">
        <f t="shared" si="5"/>
        <v/>
      </c>
    </row>
    <row r="108" s="70" customFormat="1" ht="17.1" customHeight="1" spans="1:14">
      <c r="A108" s="101"/>
      <c r="B108" s="105"/>
      <c r="C108" s="106"/>
      <c r="D108" s="107"/>
      <c r="E108" s="107"/>
      <c r="F108" s="108"/>
      <c r="G108" s="108"/>
      <c r="H108" s="101" t="s">
        <v>1501</v>
      </c>
      <c r="I108" s="111" t="s">
        <v>1502</v>
      </c>
      <c r="J108" s="109">
        <f>SUMPRODUCT('[2]表九（录入表）'!D$6:D$345*(LEFT('[2]表九（录入表）'!$B$6:$B$345,LEN($H108))=$H108))</f>
        <v>0</v>
      </c>
      <c r="K108" s="110">
        <f>SUMPRODUCT('[2]表九（录入表）'!E$6:E$345*(LEFT('[2]表九（录入表）'!$B$6:$B$345,LEN($H108))=$H108))</f>
        <v>0</v>
      </c>
      <c r="L108" s="110">
        <f>SUMPRODUCT('[2]表九（录入表）'!F$6:F$345*(LEFT('[2]表九（录入表）'!$B$6:$B$345,LEN($H108))=$H108))</f>
        <v>600</v>
      </c>
      <c r="M108" s="81" t="str">
        <f t="shared" si="4"/>
        <v/>
      </c>
      <c r="N108" s="81" t="str">
        <f t="shared" si="5"/>
        <v/>
      </c>
    </row>
    <row r="109" s="70" customFormat="1" ht="17.1" customHeight="1" spans="1:14">
      <c r="A109" s="101"/>
      <c r="B109" s="105"/>
      <c r="C109" s="106"/>
      <c r="D109" s="107"/>
      <c r="E109" s="107"/>
      <c r="F109" s="108"/>
      <c r="G109" s="108"/>
      <c r="H109" s="101" t="s">
        <v>1098</v>
      </c>
      <c r="I109" s="111" t="s">
        <v>1099</v>
      </c>
      <c r="J109" s="103">
        <f>SUMPRODUCT('[2]表九（录入表）'!D$6:D$345*(LEFT('[2]表九（录入表）'!$B$6:$B$345,LEN($H109))=$H109))</f>
        <v>0</v>
      </c>
      <c r="K109" s="104">
        <f>SUMPRODUCT('[2]表九（录入表）'!E$6:E$345*(LEFT('[2]表九（录入表）'!$B$6:$B$345,LEN($H109))=$H109))</f>
        <v>0</v>
      </c>
      <c r="L109" s="104">
        <f>SUMPRODUCT('[2]表九（录入表）'!F$6:F$345*(LEFT('[2]表九（录入表）'!$B$6:$B$345,LEN($H109))=$H109))</f>
        <v>0</v>
      </c>
      <c r="M109" s="81" t="str">
        <f t="shared" si="4"/>
        <v/>
      </c>
      <c r="N109" s="81" t="str">
        <f t="shared" si="5"/>
        <v/>
      </c>
    </row>
    <row r="110" s="70" customFormat="1" ht="17.1" customHeight="1" spans="1:14">
      <c r="A110" s="101"/>
      <c r="B110" s="105"/>
      <c r="C110" s="106"/>
      <c r="D110" s="107"/>
      <c r="E110" s="107"/>
      <c r="F110" s="108"/>
      <c r="G110" s="108"/>
      <c r="H110" s="101" t="s">
        <v>1100</v>
      </c>
      <c r="I110" s="111" t="s">
        <v>1101</v>
      </c>
      <c r="J110" s="103">
        <f>SUMPRODUCT('[2]表九（录入表）'!D$6:D$345*(LEFT('[2]表九（录入表）'!$B$6:$B$345,LEN($H110))=$H110))</f>
        <v>0</v>
      </c>
      <c r="K110" s="104">
        <f>SUMPRODUCT('[2]表九（录入表）'!E$6:E$345*(LEFT('[2]表九（录入表）'!$B$6:$B$345,LEN($H110))=$H110))</f>
        <v>0</v>
      </c>
      <c r="L110" s="104">
        <f>SUMPRODUCT('[2]表九（录入表）'!F$6:F$345*(LEFT('[2]表九（录入表）'!$B$6:$B$345,LEN($H110))=$H110))</f>
        <v>0</v>
      </c>
      <c r="M110" s="81" t="str">
        <f t="shared" si="4"/>
        <v/>
      </c>
      <c r="N110" s="81" t="str">
        <f t="shared" si="5"/>
        <v/>
      </c>
    </row>
    <row r="111" s="70" customFormat="1" ht="17.1" customHeight="1" spans="1:14">
      <c r="A111" s="101"/>
      <c r="B111" s="105"/>
      <c r="C111" s="106"/>
      <c r="D111" s="107"/>
      <c r="E111" s="107"/>
      <c r="F111" s="108"/>
      <c r="G111" s="108"/>
      <c r="H111" s="101" t="s">
        <v>1102</v>
      </c>
      <c r="I111" s="111" t="s">
        <v>1103</v>
      </c>
      <c r="J111" s="103">
        <f>SUMPRODUCT('[2]表九（录入表）'!D$6:D$345*(LEFT('[2]表九（录入表）'!$B$6:$B$345,LEN($H111))=$H111))</f>
        <v>0</v>
      </c>
      <c r="K111" s="103">
        <f>SUMPRODUCT('[2]表九（录入表）'!E$6:E$345*(LEFT('[2]表九（录入表）'!$B$6:$B$345,LEN($H111))=$H111))</f>
        <v>0</v>
      </c>
      <c r="L111" s="103">
        <f>SUMPRODUCT('[2]表九（录入表）'!F$6:F$345*(LEFT('[2]表九（录入表）'!$B$6:$B$345,LEN($H111))=$H111))</f>
        <v>600</v>
      </c>
      <c r="M111" s="81" t="str">
        <f t="shared" si="4"/>
        <v/>
      </c>
      <c r="N111" s="81" t="str">
        <f t="shared" si="5"/>
        <v/>
      </c>
    </row>
    <row r="112" s="70" customFormat="1" ht="17.1" hidden="1" customHeight="1" spans="1:14">
      <c r="A112" s="101"/>
      <c r="B112" s="105"/>
      <c r="C112" s="106"/>
      <c r="D112" s="107"/>
      <c r="E112" s="107"/>
      <c r="F112" s="108"/>
      <c r="G112" s="108"/>
      <c r="H112" s="101" t="s">
        <v>1503</v>
      </c>
      <c r="I112" s="111" t="s">
        <v>1504</v>
      </c>
      <c r="J112" s="109">
        <f>SUMPRODUCT('[2]表九（录入表）'!D$6:D$345*(LEFT('[2]表九（录入表）'!$B$6:$B$345,LEN($H112))=$H112))</f>
        <v>0</v>
      </c>
      <c r="K112" s="110">
        <f>SUMPRODUCT('[2]表九（录入表）'!E$6:E$345*(LEFT('[2]表九（录入表）'!$B$6:$B$345,LEN($H112))=$H112))</f>
        <v>0</v>
      </c>
      <c r="L112" s="110">
        <f>SUMPRODUCT('[2]表九（录入表）'!F$6:F$345*(LEFT('[2]表九（录入表）'!$B$6:$B$345,LEN($H112))=$H112))</f>
        <v>0</v>
      </c>
      <c r="M112" s="81" t="str">
        <f t="shared" si="4"/>
        <v/>
      </c>
      <c r="N112" s="81" t="str">
        <f t="shared" si="5"/>
        <v/>
      </c>
    </row>
    <row r="113" s="70" customFormat="1" ht="17.1" hidden="1" customHeight="1" spans="1:14">
      <c r="A113" s="101"/>
      <c r="B113" s="105"/>
      <c r="C113" s="106"/>
      <c r="D113" s="107"/>
      <c r="E113" s="107"/>
      <c r="F113" s="108"/>
      <c r="G113" s="108"/>
      <c r="H113" s="101" t="s">
        <v>1104</v>
      </c>
      <c r="I113" s="111" t="s">
        <v>1053</v>
      </c>
      <c r="J113" s="103">
        <f>SUMPRODUCT('[2]表九（录入表）'!D$6:D$345*(LEFT('[2]表九（录入表）'!$B$6:$B$345,LEN($H113))=$H113))</f>
        <v>0</v>
      </c>
      <c r="K113" s="104">
        <f>SUMPRODUCT('[2]表九（录入表）'!E$6:E$345*(LEFT('[2]表九（录入表）'!$B$6:$B$345,LEN($H113))=$H113))</f>
        <v>0</v>
      </c>
      <c r="L113" s="104">
        <f>SUMPRODUCT('[2]表九（录入表）'!F$6:F$345*(LEFT('[2]表九（录入表）'!$B$6:$B$345,LEN($H113))=$H113))</f>
        <v>0</v>
      </c>
      <c r="M113" s="81" t="str">
        <f t="shared" si="4"/>
        <v/>
      </c>
      <c r="N113" s="81" t="str">
        <f t="shared" si="5"/>
        <v/>
      </c>
    </row>
    <row r="114" s="70" customFormat="1" ht="17.1" hidden="1" customHeight="1" spans="1:14">
      <c r="A114" s="101"/>
      <c r="B114" s="105"/>
      <c r="C114" s="106"/>
      <c r="D114" s="107"/>
      <c r="E114" s="107"/>
      <c r="F114" s="108"/>
      <c r="G114" s="108"/>
      <c r="H114" s="101" t="s">
        <v>1105</v>
      </c>
      <c r="I114" s="111" t="s">
        <v>1055</v>
      </c>
      <c r="J114" s="103">
        <f>SUMPRODUCT('[2]表九（录入表）'!D$6:D$345*(LEFT('[2]表九（录入表）'!$B$6:$B$345,LEN($H114))=$H114))</f>
        <v>0</v>
      </c>
      <c r="K114" s="104">
        <f>SUMPRODUCT('[2]表九（录入表）'!E$6:E$345*(LEFT('[2]表九（录入表）'!$B$6:$B$345,LEN($H114))=$H114))</f>
        <v>0</v>
      </c>
      <c r="L114" s="104">
        <f>SUMPRODUCT('[2]表九（录入表）'!F$6:F$345*(LEFT('[2]表九（录入表）'!$B$6:$B$345,LEN($H114))=$H114))</f>
        <v>0</v>
      </c>
      <c r="M114" s="81" t="str">
        <f t="shared" si="4"/>
        <v/>
      </c>
      <c r="N114" s="81" t="str">
        <f t="shared" si="5"/>
        <v/>
      </c>
    </row>
    <row r="115" s="70" customFormat="1" ht="17.1" hidden="1" customHeight="1" spans="1:14">
      <c r="A115" s="101"/>
      <c r="B115" s="105"/>
      <c r="C115" s="106"/>
      <c r="D115" s="107"/>
      <c r="E115" s="107"/>
      <c r="F115" s="108"/>
      <c r="G115" s="108"/>
      <c r="H115" s="101" t="s">
        <v>1106</v>
      </c>
      <c r="I115" s="111" t="s">
        <v>1107</v>
      </c>
      <c r="J115" s="103">
        <f>SUMPRODUCT('[2]表九（录入表）'!D$6:D$345*(LEFT('[2]表九（录入表）'!$B$6:$B$345,LEN($H115))=$H115))</f>
        <v>0</v>
      </c>
      <c r="K115" s="104">
        <f>SUMPRODUCT('[2]表九（录入表）'!E$6:E$345*(LEFT('[2]表九（录入表）'!$B$6:$B$345,LEN($H115))=$H115))</f>
        <v>0</v>
      </c>
      <c r="L115" s="104">
        <f>SUMPRODUCT('[2]表九（录入表）'!F$6:F$345*(LEFT('[2]表九（录入表）'!$B$6:$B$345,LEN($H115))=$H115))</f>
        <v>0</v>
      </c>
      <c r="M115" s="81" t="str">
        <f t="shared" si="4"/>
        <v/>
      </c>
      <c r="N115" s="81" t="str">
        <f t="shared" si="5"/>
        <v/>
      </c>
    </row>
    <row r="116" s="70" customFormat="1" ht="17.1" hidden="1" customHeight="1" spans="1:14">
      <c r="A116" s="101"/>
      <c r="B116" s="105"/>
      <c r="C116" s="106"/>
      <c r="D116" s="107"/>
      <c r="E116" s="107"/>
      <c r="F116" s="108"/>
      <c r="G116" s="108"/>
      <c r="H116" s="101" t="s">
        <v>1505</v>
      </c>
      <c r="I116" s="111" t="s">
        <v>1506</v>
      </c>
      <c r="J116" s="109">
        <f>SUMPRODUCT('[2]表九（录入表）'!D$6:D$345*(LEFT('[2]表九（录入表）'!$B$6:$B$345,LEN($H116))=$H116))</f>
        <v>0</v>
      </c>
      <c r="K116" s="109">
        <f>SUMPRODUCT('[2]表九（录入表）'!E$6:E$345*(LEFT('[2]表九（录入表）'!$B$6:$B$345,LEN($H116))=$H116))</f>
        <v>0</v>
      </c>
      <c r="L116" s="109">
        <f>SUMPRODUCT('[2]表九（录入表）'!F$6:F$345*(LEFT('[2]表九（录入表）'!$B$6:$B$345,LEN($H116))=$H116))</f>
        <v>0</v>
      </c>
      <c r="M116" s="81" t="str">
        <f t="shared" si="4"/>
        <v/>
      </c>
      <c r="N116" s="81" t="str">
        <f t="shared" si="5"/>
        <v/>
      </c>
    </row>
    <row r="117" s="70" customFormat="1" ht="17.1" hidden="1" customHeight="1" spans="1:14">
      <c r="A117" s="101"/>
      <c r="B117" s="105"/>
      <c r="C117" s="106"/>
      <c r="D117" s="107"/>
      <c r="E117" s="107"/>
      <c r="F117" s="108"/>
      <c r="G117" s="108"/>
      <c r="H117" s="101" t="s">
        <v>1108</v>
      </c>
      <c r="I117" s="105" t="s">
        <v>1053</v>
      </c>
      <c r="J117" s="103">
        <f>SUMPRODUCT('[2]表九（录入表）'!D$6:D$345*(LEFT('[2]表九（录入表）'!$B$6:$B$345,LEN($H117))=$H117))</f>
        <v>0</v>
      </c>
      <c r="K117" s="104">
        <f>SUMPRODUCT('[2]表九（录入表）'!E$6:E$345*(LEFT('[2]表九（录入表）'!$B$6:$B$345,LEN($H117))=$H117))</f>
        <v>0</v>
      </c>
      <c r="L117" s="104">
        <f>SUMPRODUCT('[2]表九（录入表）'!F$6:F$345*(LEFT('[2]表九（录入表）'!$B$6:$B$345,LEN($H117))=$H117))</f>
        <v>0</v>
      </c>
      <c r="M117" s="81" t="str">
        <f t="shared" si="4"/>
        <v/>
      </c>
      <c r="N117" s="81" t="str">
        <f t="shared" si="5"/>
        <v/>
      </c>
    </row>
    <row r="118" s="70" customFormat="1" ht="17.1" hidden="1" customHeight="1" spans="1:14">
      <c r="A118" s="101"/>
      <c r="B118" s="105"/>
      <c r="C118" s="106"/>
      <c r="D118" s="107"/>
      <c r="E118" s="107"/>
      <c r="F118" s="108"/>
      <c r="G118" s="108"/>
      <c r="H118" s="101" t="s">
        <v>1109</v>
      </c>
      <c r="I118" s="105" t="s">
        <v>1055</v>
      </c>
      <c r="J118" s="103">
        <f>SUMPRODUCT('[2]表九（录入表）'!D$6:D$345*(LEFT('[2]表九（录入表）'!$B$6:$B$345,LEN($H118))=$H118))</f>
        <v>0</v>
      </c>
      <c r="K118" s="104">
        <f>SUMPRODUCT('[2]表九（录入表）'!E$6:E$345*(LEFT('[2]表九（录入表）'!$B$6:$B$345,LEN($H118))=$H118))</f>
        <v>0</v>
      </c>
      <c r="L118" s="104">
        <f>SUMPRODUCT('[2]表九（录入表）'!F$6:F$345*(LEFT('[2]表九（录入表）'!$B$6:$B$345,LEN($H118))=$H118))</f>
        <v>0</v>
      </c>
      <c r="M118" s="81" t="str">
        <f t="shared" si="4"/>
        <v/>
      </c>
      <c r="N118" s="81" t="str">
        <f t="shared" si="5"/>
        <v/>
      </c>
    </row>
    <row r="119" s="70" customFormat="1" ht="17.1" hidden="1" customHeight="1" spans="1:14">
      <c r="A119" s="101"/>
      <c r="B119" s="105"/>
      <c r="C119" s="106"/>
      <c r="D119" s="107"/>
      <c r="E119" s="107"/>
      <c r="F119" s="108"/>
      <c r="G119" s="108"/>
      <c r="H119" s="101" t="s">
        <v>1110</v>
      </c>
      <c r="I119" s="105" t="s">
        <v>1111</v>
      </c>
      <c r="J119" s="103">
        <f>SUMPRODUCT('[2]表九（录入表）'!D$6:D$345*(LEFT('[2]表九（录入表）'!$B$6:$B$345,LEN($H119))=$H119))</f>
        <v>0</v>
      </c>
      <c r="K119" s="103">
        <f>SUMPRODUCT('[2]表九（录入表）'!E$6:E$345*(LEFT('[2]表九（录入表）'!$B$6:$B$345,LEN($H119))=$H119))</f>
        <v>0</v>
      </c>
      <c r="L119" s="103">
        <f>SUMPRODUCT('[2]表九（录入表）'!F$6:F$345*(LEFT('[2]表九（录入表）'!$B$6:$B$345,LEN($H119))=$H119))</f>
        <v>0</v>
      </c>
      <c r="M119" s="81" t="str">
        <f t="shared" si="4"/>
        <v/>
      </c>
      <c r="N119" s="81" t="str">
        <f t="shared" si="5"/>
        <v/>
      </c>
    </row>
    <row r="120" s="70" customFormat="1" ht="17.1" hidden="1" customHeight="1" spans="1:14">
      <c r="A120" s="101"/>
      <c r="B120" s="105"/>
      <c r="C120" s="106"/>
      <c r="D120" s="107"/>
      <c r="E120" s="107"/>
      <c r="F120" s="108"/>
      <c r="G120" s="108"/>
      <c r="H120" s="101" t="s">
        <v>1507</v>
      </c>
      <c r="I120" s="105" t="s">
        <v>1508</v>
      </c>
      <c r="J120" s="109">
        <f>SUMPRODUCT('[2]表九（录入表）'!D$6:D$345*(LEFT('[2]表九（录入表）'!$B$6:$B$345,LEN($H120))=$H120))</f>
        <v>0</v>
      </c>
      <c r="K120" s="110">
        <f>SUMPRODUCT('[2]表九（录入表）'!E$6:E$345*(LEFT('[2]表九（录入表）'!$B$6:$B$345,LEN($H120))=$H120))</f>
        <v>0</v>
      </c>
      <c r="L120" s="110">
        <f>SUMPRODUCT('[2]表九（录入表）'!F$6:F$345*(LEFT('[2]表九（录入表）'!$B$6:$B$345,LEN($H120))=$H120))</f>
        <v>0</v>
      </c>
      <c r="M120" s="81" t="str">
        <f t="shared" si="4"/>
        <v/>
      </c>
      <c r="N120" s="81" t="str">
        <f t="shared" si="5"/>
        <v/>
      </c>
    </row>
    <row r="121" s="70" customFormat="1" ht="17.1" hidden="1" customHeight="1" spans="1:14">
      <c r="A121" s="101"/>
      <c r="B121" s="105"/>
      <c r="C121" s="106"/>
      <c r="D121" s="107"/>
      <c r="E121" s="107"/>
      <c r="F121" s="108"/>
      <c r="G121" s="108"/>
      <c r="H121" s="101" t="s">
        <v>1112</v>
      </c>
      <c r="I121" s="105" t="s">
        <v>1089</v>
      </c>
      <c r="J121" s="103">
        <f>SUMPRODUCT('[2]表九（录入表）'!D$6:D$345*(LEFT('[2]表九（录入表）'!$B$6:$B$345,LEN($H121))=$H121))</f>
        <v>0</v>
      </c>
      <c r="K121" s="104">
        <f>SUMPRODUCT('[2]表九（录入表）'!E$6:E$345*(LEFT('[2]表九（录入表）'!$B$6:$B$345,LEN($H121))=$H121))</f>
        <v>0</v>
      </c>
      <c r="L121" s="104">
        <f>SUMPRODUCT('[2]表九（录入表）'!F$6:F$345*(LEFT('[2]表九（录入表）'!$B$6:$B$345,LEN($H121))=$H121))</f>
        <v>0</v>
      </c>
      <c r="M121" s="81" t="str">
        <f t="shared" si="4"/>
        <v/>
      </c>
      <c r="N121" s="81" t="str">
        <f t="shared" si="5"/>
        <v/>
      </c>
    </row>
    <row r="122" s="70" customFormat="1" ht="17.1" hidden="1" customHeight="1" spans="1:14">
      <c r="A122" s="101"/>
      <c r="B122" s="105"/>
      <c r="C122" s="106"/>
      <c r="D122" s="107"/>
      <c r="E122" s="107"/>
      <c r="F122" s="108"/>
      <c r="G122" s="108"/>
      <c r="H122" s="101" t="s">
        <v>1113</v>
      </c>
      <c r="I122" s="105" t="s">
        <v>1091</v>
      </c>
      <c r="J122" s="103">
        <f>SUMPRODUCT('[2]表九（录入表）'!D$6:D$345*(LEFT('[2]表九（录入表）'!$B$6:$B$345,LEN($H122))=$H122))</f>
        <v>0</v>
      </c>
      <c r="K122" s="104">
        <f>SUMPRODUCT('[2]表九（录入表）'!E$6:E$345*(LEFT('[2]表九（录入表）'!$B$6:$B$345,LEN($H122))=$H122))</f>
        <v>0</v>
      </c>
      <c r="L122" s="104">
        <f>SUMPRODUCT('[2]表九（录入表）'!F$6:F$345*(LEFT('[2]表九（录入表）'!$B$6:$B$345,LEN($H122))=$H122))</f>
        <v>0</v>
      </c>
      <c r="M122" s="81" t="str">
        <f t="shared" si="4"/>
        <v/>
      </c>
      <c r="N122" s="81" t="str">
        <f t="shared" si="5"/>
        <v/>
      </c>
    </row>
    <row r="123" s="70" customFormat="1" ht="17.1" hidden="1" customHeight="1" spans="1:14">
      <c r="A123" s="101"/>
      <c r="B123" s="105"/>
      <c r="C123" s="106"/>
      <c r="D123" s="107"/>
      <c r="E123" s="107"/>
      <c r="F123" s="108"/>
      <c r="G123" s="108"/>
      <c r="H123" s="101" t="s">
        <v>1114</v>
      </c>
      <c r="I123" s="105" t="s">
        <v>1093</v>
      </c>
      <c r="J123" s="103">
        <f>SUMPRODUCT('[2]表九（录入表）'!D$6:D$345*(LEFT('[2]表九（录入表）'!$B$6:$B$345,LEN($H123))=$H123))</f>
        <v>0</v>
      </c>
      <c r="K123" s="104">
        <f>SUMPRODUCT('[2]表九（录入表）'!E$6:E$345*(LEFT('[2]表九（录入表）'!$B$6:$B$345,LEN($H123))=$H123))</f>
        <v>0</v>
      </c>
      <c r="L123" s="104">
        <f>SUMPRODUCT('[2]表九（录入表）'!F$6:F$345*(LEFT('[2]表九（录入表）'!$B$6:$B$345,LEN($H123))=$H123))</f>
        <v>0</v>
      </c>
      <c r="M123" s="81" t="str">
        <f t="shared" si="4"/>
        <v/>
      </c>
      <c r="N123" s="81" t="str">
        <f t="shared" si="5"/>
        <v/>
      </c>
    </row>
    <row r="124" s="70" customFormat="1" ht="17.1" hidden="1" customHeight="1" spans="1:14">
      <c r="A124" s="101"/>
      <c r="B124" s="105"/>
      <c r="C124" s="106"/>
      <c r="D124" s="107"/>
      <c r="E124" s="107"/>
      <c r="F124" s="108"/>
      <c r="G124" s="108"/>
      <c r="H124" s="101" t="s">
        <v>1115</v>
      </c>
      <c r="I124" s="105" t="s">
        <v>1095</v>
      </c>
      <c r="J124" s="103">
        <f>SUMPRODUCT('[2]表九（录入表）'!D$6:D$345*(LEFT('[2]表九（录入表）'!$B$6:$B$345,LEN($H124))=$H124))</f>
        <v>0</v>
      </c>
      <c r="K124" s="103">
        <f>SUMPRODUCT('[2]表九（录入表）'!E$6:E$345*(LEFT('[2]表九（录入表）'!$B$6:$B$345,LEN($H124))=$H124))</f>
        <v>0</v>
      </c>
      <c r="L124" s="103">
        <f>SUMPRODUCT('[2]表九（录入表）'!F$6:F$345*(LEFT('[2]表九（录入表）'!$B$6:$B$345,LEN($H124))=$H124))</f>
        <v>0</v>
      </c>
      <c r="M124" s="81" t="str">
        <f t="shared" si="4"/>
        <v/>
      </c>
      <c r="N124" s="81" t="str">
        <f t="shared" si="5"/>
        <v/>
      </c>
    </row>
    <row r="125" s="70" customFormat="1" ht="17.1" hidden="1" customHeight="1" spans="1:14">
      <c r="A125" s="101"/>
      <c r="B125" s="105"/>
      <c r="C125" s="106"/>
      <c r="D125" s="107"/>
      <c r="E125" s="107"/>
      <c r="F125" s="108"/>
      <c r="G125" s="108"/>
      <c r="H125" s="216" t="s">
        <v>1116</v>
      </c>
      <c r="I125" s="105" t="s">
        <v>1117</v>
      </c>
      <c r="J125" s="103">
        <f>SUMPRODUCT('[2]表九（录入表）'!D$6:D$345*(LEFT('[2]表九（录入表）'!$B$6:$B$345,LEN($H125))=$H125))</f>
        <v>0</v>
      </c>
      <c r="K125" s="104">
        <f>SUMPRODUCT('[2]表九（录入表）'!E$6:E$345*(LEFT('[2]表九（录入表）'!$B$6:$B$345,LEN($H125))=$H125))</f>
        <v>0</v>
      </c>
      <c r="L125" s="104">
        <f>SUMPRODUCT('[2]表九（录入表）'!F$6:F$345*(LEFT('[2]表九（录入表）'!$B$6:$B$345,LEN($H125))=$H125))</f>
        <v>0</v>
      </c>
      <c r="M125" s="81" t="str">
        <f t="shared" si="4"/>
        <v/>
      </c>
      <c r="N125" s="81" t="str">
        <f t="shared" si="5"/>
        <v/>
      </c>
    </row>
    <row r="126" s="70" customFormat="1" ht="17.1" hidden="1" customHeight="1" spans="1:14">
      <c r="A126" s="101"/>
      <c r="B126" s="105"/>
      <c r="C126" s="106"/>
      <c r="D126" s="107"/>
      <c r="E126" s="107"/>
      <c r="F126" s="108"/>
      <c r="G126" s="108"/>
      <c r="H126" s="216" t="s">
        <v>1509</v>
      </c>
      <c r="I126" s="105" t="s">
        <v>1510</v>
      </c>
      <c r="J126" s="109">
        <f>SUMPRODUCT('[2]表九（录入表）'!D$6:D$345*(LEFT('[2]表九（录入表）'!$B$6:$B$345,LEN($H126))=$H126))</f>
        <v>0</v>
      </c>
      <c r="K126" s="110">
        <f>SUMPRODUCT('[2]表九（录入表）'!E$6:E$345*(LEFT('[2]表九（录入表）'!$B$6:$B$345,LEN($H126))=$H126))</f>
        <v>0</v>
      </c>
      <c r="L126" s="110">
        <f>SUMPRODUCT('[2]表九（录入表）'!F$6:F$345*(LEFT('[2]表九（录入表）'!$B$6:$B$345,LEN($H126))=$H126))</f>
        <v>0</v>
      </c>
      <c r="M126" s="81" t="str">
        <f t="shared" si="4"/>
        <v/>
      </c>
      <c r="N126" s="81" t="str">
        <f t="shared" si="5"/>
        <v/>
      </c>
    </row>
    <row r="127" s="70" customFormat="1" ht="17.1" hidden="1" customHeight="1" spans="1:14">
      <c r="A127" s="101"/>
      <c r="B127" s="105"/>
      <c r="C127" s="106"/>
      <c r="D127" s="107"/>
      <c r="E127" s="107"/>
      <c r="F127" s="108"/>
      <c r="G127" s="108"/>
      <c r="H127" s="216" t="s">
        <v>1118</v>
      </c>
      <c r="I127" s="105" t="s">
        <v>1099</v>
      </c>
      <c r="J127" s="103">
        <f>SUMPRODUCT('[2]表九（录入表）'!D$6:D$345*(LEFT('[2]表九（录入表）'!$B$6:$B$345,LEN($H127))=$H127))</f>
        <v>0</v>
      </c>
      <c r="K127" s="104">
        <f>SUMPRODUCT('[2]表九（录入表）'!E$6:E$345*(LEFT('[2]表九（录入表）'!$B$6:$B$345,LEN($H127))=$H127))</f>
        <v>0</v>
      </c>
      <c r="L127" s="104">
        <f>SUMPRODUCT('[2]表九（录入表）'!F$6:F$345*(LEFT('[2]表九（录入表）'!$B$6:$B$345,LEN($H127))=$H127))</f>
        <v>0</v>
      </c>
      <c r="M127" s="81" t="str">
        <f t="shared" si="4"/>
        <v/>
      </c>
      <c r="N127" s="81" t="str">
        <f t="shared" si="5"/>
        <v/>
      </c>
    </row>
    <row r="128" s="70" customFormat="1" ht="17.1" customHeight="1" spans="1:14">
      <c r="A128" s="101"/>
      <c r="B128" s="105"/>
      <c r="C128" s="106"/>
      <c r="D128" s="107"/>
      <c r="E128" s="107"/>
      <c r="F128" s="108"/>
      <c r="G128" s="108"/>
      <c r="H128" s="216" t="s">
        <v>1119</v>
      </c>
      <c r="I128" s="105" t="s">
        <v>1120</v>
      </c>
      <c r="J128" s="103">
        <f>SUMPRODUCT('[2]表九（录入表）'!D$6:D$345*(LEFT('[2]表九（录入表）'!$B$6:$B$345,LEN($H128))=$H128))</f>
        <v>0</v>
      </c>
      <c r="K128" s="103">
        <f>SUMPRODUCT('[2]表九（录入表）'!E$6:E$345*(LEFT('[2]表九（录入表）'!$B$6:$B$345,LEN($H128))=$H128))</f>
        <v>0</v>
      </c>
      <c r="L128" s="103">
        <f>SUMPRODUCT('[2]表九（录入表）'!F$6:F$345*(LEFT('[2]表九（录入表）'!$B$6:$B$345,LEN($H128))=$H128))</f>
        <v>0</v>
      </c>
      <c r="M128" s="81" t="str">
        <f t="shared" si="4"/>
        <v/>
      </c>
      <c r="N128" s="81" t="str">
        <f t="shared" si="5"/>
        <v/>
      </c>
    </row>
    <row r="129" s="70" customFormat="1" ht="17.1" customHeight="1" spans="1:14">
      <c r="A129" s="101"/>
      <c r="B129" s="105"/>
      <c r="C129" s="106"/>
      <c r="D129" s="107"/>
      <c r="E129" s="107"/>
      <c r="F129" s="108"/>
      <c r="G129" s="108"/>
      <c r="H129" s="216" t="s">
        <v>1511</v>
      </c>
      <c r="I129" s="105" t="s">
        <v>1512</v>
      </c>
      <c r="J129" s="109">
        <f>SUMPRODUCT('[2]表九（录入表）'!D$6:D$345*(LEFT('[2]表九（录入表）'!$B$6:$B$345,LEN($H129))=$H129))</f>
        <v>0</v>
      </c>
      <c r="K129" s="110">
        <f>SUMPRODUCT('[2]表九（录入表）'!E$6:E$345*(LEFT('[2]表九（录入表）'!$B$6:$B$345,LEN($H129))=$H129))</f>
        <v>400</v>
      </c>
      <c r="L129" s="110">
        <f>SUMPRODUCT('[2]表九（录入表）'!F$6:F$345*(LEFT('[2]表九（录入表）'!$B$6:$B$345,LEN($H129))=$H129))</f>
        <v>0</v>
      </c>
      <c r="M129" s="81" t="str">
        <f t="shared" si="4"/>
        <v/>
      </c>
      <c r="N129" s="81">
        <f t="shared" si="5"/>
        <v>0</v>
      </c>
    </row>
    <row r="130" s="70" customFormat="1" ht="17.1" hidden="1" customHeight="1" spans="1:14">
      <c r="A130" s="101"/>
      <c r="B130" s="105"/>
      <c r="C130" s="106"/>
      <c r="D130" s="107"/>
      <c r="E130" s="107"/>
      <c r="F130" s="108"/>
      <c r="G130" s="108"/>
      <c r="H130" s="216" t="s">
        <v>1121</v>
      </c>
      <c r="I130" s="105" t="s">
        <v>1053</v>
      </c>
      <c r="J130" s="103">
        <f>SUMPRODUCT('[2]表九（录入表）'!D$6:D$345*(LEFT('[2]表九（录入表）'!$B$6:$B$345,LEN($H130))=$H130))</f>
        <v>0</v>
      </c>
      <c r="K130" s="104">
        <f>SUMPRODUCT('[2]表九（录入表）'!E$6:E$345*(LEFT('[2]表九（录入表）'!$B$6:$B$345,LEN($H130))=$H130))</f>
        <v>0</v>
      </c>
      <c r="L130" s="104">
        <f>SUMPRODUCT('[2]表九（录入表）'!F$6:F$345*(LEFT('[2]表九（录入表）'!$B$6:$B$345,LEN($H130))=$H130))</f>
        <v>0</v>
      </c>
      <c r="M130" s="81" t="str">
        <f t="shared" si="4"/>
        <v/>
      </c>
      <c r="N130" s="81" t="str">
        <f t="shared" si="5"/>
        <v/>
      </c>
    </row>
    <row r="131" s="70" customFormat="1" ht="17.1" hidden="1" customHeight="1" spans="1:14">
      <c r="A131" s="101"/>
      <c r="B131" s="105"/>
      <c r="C131" s="106"/>
      <c r="D131" s="107"/>
      <c r="E131" s="107"/>
      <c r="F131" s="108"/>
      <c r="G131" s="108"/>
      <c r="H131" s="216" t="s">
        <v>1122</v>
      </c>
      <c r="I131" s="105" t="s">
        <v>1055</v>
      </c>
      <c r="J131" s="103">
        <f>SUMPRODUCT('[2]表九（录入表）'!D$6:D$345*(LEFT('[2]表九（录入表）'!$B$6:$B$345,LEN($H131))=$H131))</f>
        <v>0</v>
      </c>
      <c r="K131" s="104">
        <f>SUMPRODUCT('[2]表九（录入表）'!E$6:E$345*(LEFT('[2]表九（录入表）'!$B$6:$B$345,LEN($H131))=$H131))</f>
        <v>0</v>
      </c>
      <c r="L131" s="104">
        <f>SUMPRODUCT('[2]表九（录入表）'!F$6:F$345*(LEFT('[2]表九（录入表）'!$B$6:$B$345,LEN($H131))=$H131))</f>
        <v>0</v>
      </c>
      <c r="M131" s="81" t="str">
        <f t="shared" si="4"/>
        <v/>
      </c>
      <c r="N131" s="81" t="str">
        <f t="shared" si="5"/>
        <v/>
      </c>
    </row>
    <row r="132" s="70" customFormat="1" ht="17.1" hidden="1" customHeight="1" spans="1:14">
      <c r="A132" s="101"/>
      <c r="B132" s="105"/>
      <c r="C132" s="106"/>
      <c r="D132" s="107"/>
      <c r="E132" s="107"/>
      <c r="F132" s="108"/>
      <c r="G132" s="108"/>
      <c r="H132" s="216" t="s">
        <v>1123</v>
      </c>
      <c r="I132" s="105" t="s">
        <v>1057</v>
      </c>
      <c r="J132" s="103">
        <f>SUMPRODUCT('[2]表九（录入表）'!D$6:D$345*(LEFT('[2]表九（录入表）'!$B$6:$B$345,LEN($H132))=$H132))</f>
        <v>0</v>
      </c>
      <c r="K132" s="103">
        <f>SUMPRODUCT('[2]表九（录入表）'!E$6:E$345*(LEFT('[2]表九（录入表）'!$B$6:$B$345,LEN($H132))=$H132))</f>
        <v>0</v>
      </c>
      <c r="L132" s="103">
        <f>SUMPRODUCT('[2]表九（录入表）'!F$6:F$345*(LEFT('[2]表九（录入表）'!$B$6:$B$345,LEN($H132))=$H132))</f>
        <v>0</v>
      </c>
      <c r="M132" s="81" t="str">
        <f t="shared" si="4"/>
        <v/>
      </c>
      <c r="N132" s="81" t="str">
        <f t="shared" si="5"/>
        <v/>
      </c>
    </row>
    <row r="133" s="70" customFormat="1" ht="17.1" hidden="1" customHeight="1" spans="1:14">
      <c r="A133" s="101"/>
      <c r="B133" s="105"/>
      <c r="C133" s="106"/>
      <c r="D133" s="107"/>
      <c r="E133" s="107"/>
      <c r="F133" s="108"/>
      <c r="G133" s="108"/>
      <c r="H133" s="216" t="s">
        <v>1124</v>
      </c>
      <c r="I133" s="105" t="s">
        <v>1059</v>
      </c>
      <c r="J133" s="103">
        <f>SUMPRODUCT('[2]表九（录入表）'!D$6:D$345*(LEFT('[2]表九（录入表）'!$B$6:$B$345,LEN($H133))=$H133))</f>
        <v>0</v>
      </c>
      <c r="K133" s="104">
        <f>SUMPRODUCT('[2]表九（录入表）'!E$6:E$345*(LEFT('[2]表九（录入表）'!$B$6:$B$345,LEN($H133))=$H133))</f>
        <v>0</v>
      </c>
      <c r="L133" s="104">
        <f>SUMPRODUCT('[2]表九（录入表）'!F$6:F$345*(LEFT('[2]表九（录入表）'!$B$6:$B$345,LEN($H133))=$H133))</f>
        <v>0</v>
      </c>
      <c r="M133" s="81" t="str">
        <f t="shared" si="4"/>
        <v/>
      </c>
      <c r="N133" s="81" t="str">
        <f t="shared" si="5"/>
        <v/>
      </c>
    </row>
    <row r="134" s="70" customFormat="1" ht="17.1" hidden="1" customHeight="1" spans="1:14">
      <c r="A134" s="101"/>
      <c r="B134" s="105"/>
      <c r="C134" s="106"/>
      <c r="D134" s="107"/>
      <c r="E134" s="107"/>
      <c r="F134" s="108"/>
      <c r="G134" s="108"/>
      <c r="H134" s="216" t="s">
        <v>1125</v>
      </c>
      <c r="I134" s="105" t="s">
        <v>1065</v>
      </c>
      <c r="J134" s="103">
        <f>SUMPRODUCT('[2]表九（录入表）'!D$6:D$345*(LEFT('[2]表九（录入表）'!$B$6:$B$345,LEN($H134))=$H134))</f>
        <v>0</v>
      </c>
      <c r="K134" s="104">
        <f>SUMPRODUCT('[2]表九（录入表）'!E$6:E$345*(LEFT('[2]表九（录入表）'!$B$6:$B$345,LEN($H134))=$H134))</f>
        <v>0</v>
      </c>
      <c r="L134" s="104">
        <f>SUMPRODUCT('[2]表九（录入表）'!F$6:F$345*(LEFT('[2]表九（录入表）'!$B$6:$B$345,LEN($H134))=$H134))</f>
        <v>0</v>
      </c>
      <c r="M134" s="81" t="str">
        <f t="shared" si="4"/>
        <v/>
      </c>
      <c r="N134" s="81" t="str">
        <f t="shared" si="5"/>
        <v/>
      </c>
    </row>
    <row r="135" s="70" customFormat="1" ht="17.1" hidden="1" customHeight="1" spans="1:14">
      <c r="A135" s="101"/>
      <c r="B135" s="105"/>
      <c r="C135" s="106"/>
      <c r="D135" s="107"/>
      <c r="E135" s="107"/>
      <c r="F135" s="108"/>
      <c r="G135" s="108"/>
      <c r="H135" s="101" t="s">
        <v>1126</v>
      </c>
      <c r="I135" s="105" t="s">
        <v>1069</v>
      </c>
      <c r="J135" s="103">
        <f>SUMPRODUCT('[2]表九（录入表）'!D$6:D$345*(LEFT('[2]表九（录入表）'!$B$6:$B$345,LEN($H135))=$H135))</f>
        <v>0</v>
      </c>
      <c r="K135" s="103">
        <f>SUMPRODUCT('[2]表九（录入表）'!E$6:E$345*(LEFT('[2]表九（录入表）'!$B$6:$B$345,LEN($H135))=$H135))</f>
        <v>0</v>
      </c>
      <c r="L135" s="103">
        <f>SUMPRODUCT('[2]表九（录入表）'!F$6:F$345*(LEFT('[2]表九（录入表）'!$B$6:$B$345,LEN($H135))=$H135))</f>
        <v>0</v>
      </c>
      <c r="M135" s="81" t="str">
        <f t="shared" ref="M135:M198" si="6">IFERROR($L135/J135,"")</f>
        <v/>
      </c>
      <c r="N135" s="81" t="str">
        <f t="shared" ref="N135:N198" si="7">IFERROR($L135/K135,"")</f>
        <v/>
      </c>
    </row>
    <row r="136" s="70" customFormat="1" ht="17.1" customHeight="1" spans="1:14">
      <c r="A136" s="101"/>
      <c r="B136" s="105"/>
      <c r="C136" s="106"/>
      <c r="D136" s="107"/>
      <c r="E136" s="107"/>
      <c r="F136" s="108"/>
      <c r="G136" s="108"/>
      <c r="H136" s="101" t="s">
        <v>1127</v>
      </c>
      <c r="I136" s="105" t="s">
        <v>1071</v>
      </c>
      <c r="J136" s="103">
        <f>SUMPRODUCT('[2]表九（录入表）'!D$6:D$345*(LEFT('[2]表九（录入表）'!$B$6:$B$345,LEN($H136))=$H136))</f>
        <v>0</v>
      </c>
      <c r="K136" s="103">
        <f>SUMPRODUCT('[2]表九（录入表）'!E$6:E$345*(LEFT('[2]表九（录入表）'!$B$6:$B$345,LEN($H136))=$H136))</f>
        <v>0</v>
      </c>
      <c r="L136" s="103">
        <f>SUMPRODUCT('[2]表九（录入表）'!F$6:F$345*(LEFT('[2]表九（录入表）'!$B$6:$B$345,LEN($H136))=$H136))</f>
        <v>0</v>
      </c>
      <c r="M136" s="81" t="str">
        <f t="shared" si="6"/>
        <v/>
      </c>
      <c r="N136" s="81" t="str">
        <f t="shared" si="7"/>
        <v/>
      </c>
    </row>
    <row r="137" s="70" customFormat="1" ht="17.1" customHeight="1" spans="1:14">
      <c r="A137" s="101"/>
      <c r="B137" s="105"/>
      <c r="C137" s="106"/>
      <c r="D137" s="107"/>
      <c r="E137" s="107"/>
      <c r="F137" s="108"/>
      <c r="G137" s="108"/>
      <c r="H137" s="101" t="s">
        <v>1128</v>
      </c>
      <c r="I137" s="105" t="s">
        <v>1129</v>
      </c>
      <c r="J137" s="103">
        <f>SUMPRODUCT('[2]表九（录入表）'!D$6:D$345*(LEFT('[2]表九（录入表）'!$B$6:$B$345,LEN($H137))=$H137))</f>
        <v>0</v>
      </c>
      <c r="K137" s="104">
        <f>SUMPRODUCT('[2]表九（录入表）'!E$6:E$345*(LEFT('[2]表九（录入表）'!$B$6:$B$345,LEN($H137))=$H137))</f>
        <v>400</v>
      </c>
      <c r="L137" s="104">
        <f>SUMPRODUCT('[2]表九（录入表）'!F$6:F$345*(LEFT('[2]表九（录入表）'!$B$6:$B$345,LEN($H137))=$H137))</f>
        <v>0</v>
      </c>
      <c r="M137" s="81" t="str">
        <f t="shared" si="6"/>
        <v/>
      </c>
      <c r="N137" s="81">
        <f t="shared" si="7"/>
        <v>0</v>
      </c>
    </row>
    <row r="138" s="70" customFormat="1" ht="17.1" customHeight="1" spans="1:14">
      <c r="A138" s="101"/>
      <c r="B138" s="105"/>
      <c r="C138" s="106"/>
      <c r="D138" s="107"/>
      <c r="E138" s="107"/>
      <c r="F138" s="108"/>
      <c r="G138" s="108"/>
      <c r="H138" s="101" t="s">
        <v>1513</v>
      </c>
      <c r="I138" s="105" t="s">
        <v>1460</v>
      </c>
      <c r="J138" s="109">
        <f>SUMPRODUCT('[2]表九（录入表）'!D$6:D$345*(LEFT('[2]表九（录入表）'!$B$6:$B$345,LEN($H138))=$H138))</f>
        <v>0</v>
      </c>
      <c r="K138" s="110">
        <f>SUMPRODUCT('[2]表九（录入表）'!E$6:E$345*(LEFT('[2]表九（录入表）'!$B$6:$B$345,LEN($H138))=$H138))</f>
        <v>0</v>
      </c>
      <c r="L138" s="110">
        <f>SUMPRODUCT('[2]表九（录入表）'!F$6:F$345*(LEFT('[2]表九（录入表）'!$B$6:$B$345,LEN($H138))=$H138))</f>
        <v>780</v>
      </c>
      <c r="M138" s="81" t="str">
        <f t="shared" si="6"/>
        <v/>
      </c>
      <c r="N138" s="81" t="str">
        <f t="shared" si="7"/>
        <v/>
      </c>
    </row>
    <row r="139" s="70" customFormat="1" ht="17.1" customHeight="1" spans="1:14">
      <c r="A139" s="101"/>
      <c r="B139" s="105"/>
      <c r="C139" s="106"/>
      <c r="D139" s="107"/>
      <c r="E139" s="107"/>
      <c r="F139" s="108"/>
      <c r="G139" s="108"/>
      <c r="H139" s="101" t="s">
        <v>1130</v>
      </c>
      <c r="I139" s="105" t="s">
        <v>344</v>
      </c>
      <c r="J139" s="103">
        <f>SUMPRODUCT('[2]表九（录入表）'!D$6:D$345*(LEFT('[2]表九（录入表）'!$B$6:$B$345,LEN($H139))=$H139))</f>
        <v>0</v>
      </c>
      <c r="K139" s="104">
        <f>SUMPRODUCT('[2]表九（录入表）'!E$6:E$345*(LEFT('[2]表九（录入表）'!$B$6:$B$345,LEN($H139))=$H139))</f>
        <v>0</v>
      </c>
      <c r="L139" s="104">
        <f>SUMPRODUCT('[2]表九（录入表）'!F$6:F$345*(LEFT('[2]表九（录入表）'!$B$6:$B$345,LEN($H139))=$H139))</f>
        <v>780</v>
      </c>
      <c r="M139" s="81" t="str">
        <f t="shared" si="6"/>
        <v/>
      </c>
      <c r="N139" s="81" t="str">
        <f t="shared" si="7"/>
        <v/>
      </c>
    </row>
    <row r="140" s="70" customFormat="1" ht="17.1" customHeight="1" spans="1:14">
      <c r="A140" s="101"/>
      <c r="B140" s="105"/>
      <c r="C140" s="106"/>
      <c r="D140" s="107"/>
      <c r="E140" s="107"/>
      <c r="F140" s="108"/>
      <c r="G140" s="108"/>
      <c r="H140" s="101" t="s">
        <v>1131</v>
      </c>
      <c r="I140" s="105" t="s">
        <v>350</v>
      </c>
      <c r="J140" s="103">
        <f>SUMPRODUCT('[2]表九（录入表）'!D$6:D$345*(LEFT('[2]表九（录入表）'!$B$6:$B$345,LEN($H140))=$H140))</f>
        <v>0</v>
      </c>
      <c r="K140" s="104">
        <f>SUMPRODUCT('[2]表九（录入表）'!E$6:E$345*(LEFT('[2]表九（录入表）'!$B$6:$B$345,LEN($H140))=$H140))</f>
        <v>0</v>
      </c>
      <c r="L140" s="104">
        <f>SUMPRODUCT('[2]表九（录入表）'!F$6:F$345*(LEFT('[2]表九（录入表）'!$B$6:$B$345,LEN($H140))=$H140))</f>
        <v>0</v>
      </c>
      <c r="M140" s="81" t="str">
        <f t="shared" si="6"/>
        <v/>
      </c>
      <c r="N140" s="81" t="str">
        <f t="shared" si="7"/>
        <v/>
      </c>
    </row>
    <row r="141" s="70" customFormat="1" ht="17.1" customHeight="1" spans="1:14">
      <c r="A141" s="101"/>
      <c r="B141" s="105"/>
      <c r="C141" s="106"/>
      <c r="D141" s="107"/>
      <c r="E141" s="107"/>
      <c r="F141" s="108"/>
      <c r="G141" s="108"/>
      <c r="H141" s="101" t="s">
        <v>351</v>
      </c>
      <c r="I141" s="105" t="s">
        <v>352</v>
      </c>
      <c r="J141" s="109">
        <f>SUMPRODUCT('[2]表九（录入表）'!D$6:D$345*(LEFT('[2]表九（录入表）'!$B$6:$B$345,LEN($H141))=$H141))</f>
        <v>8</v>
      </c>
      <c r="K141" s="109">
        <f>SUMPRODUCT('[2]表九（录入表）'!E$6:E$345*(LEFT('[2]表九（录入表）'!$B$6:$B$345,LEN($H141))=$H141))</f>
        <v>5</v>
      </c>
      <c r="L141" s="109">
        <f>SUMPRODUCT('[2]表九（录入表）'!F$6:F$345*(LEFT('[2]表九（录入表）'!$B$6:$B$345,LEN($H141))=$H141))</f>
        <v>6</v>
      </c>
      <c r="M141" s="81">
        <f t="shared" si="6"/>
        <v>0.75</v>
      </c>
      <c r="N141" s="81">
        <f t="shared" si="7"/>
        <v>1.2</v>
      </c>
    </row>
    <row r="142" s="70" customFormat="1" ht="17.1" customHeight="1" spans="1:14">
      <c r="A142" s="101"/>
      <c r="B142" s="105"/>
      <c r="C142" s="106"/>
      <c r="D142" s="107"/>
      <c r="E142" s="107"/>
      <c r="F142" s="108"/>
      <c r="G142" s="108"/>
      <c r="H142" s="101" t="s">
        <v>1514</v>
      </c>
      <c r="I142" s="105" t="s">
        <v>1515</v>
      </c>
      <c r="J142" s="109">
        <f>SUMPRODUCT('[2]表九（录入表）'!D$6:D$345*(LEFT('[2]表九（录入表）'!$B$6:$B$345,LEN($H142))=$H142))</f>
        <v>8</v>
      </c>
      <c r="K142" s="110">
        <f>SUMPRODUCT('[2]表九（录入表）'!E$6:E$345*(LEFT('[2]表九（录入表）'!$B$6:$B$345,LEN($H142))=$H142))</f>
        <v>0</v>
      </c>
      <c r="L142" s="110">
        <f>SUMPRODUCT('[2]表九（录入表）'!F$6:F$345*(LEFT('[2]表九（录入表）'!$B$6:$B$345,LEN($H142))=$H142))</f>
        <v>6</v>
      </c>
      <c r="M142" s="81">
        <f t="shared" si="6"/>
        <v>0.75</v>
      </c>
      <c r="N142" s="81" t="str">
        <f t="shared" si="7"/>
        <v/>
      </c>
    </row>
    <row r="143" s="70" customFormat="1" ht="17.1" customHeight="1" spans="1:14">
      <c r="A143" s="101"/>
      <c r="B143" s="105"/>
      <c r="C143" s="106"/>
      <c r="D143" s="107"/>
      <c r="E143" s="107"/>
      <c r="F143" s="108"/>
      <c r="G143" s="108"/>
      <c r="H143" s="101" t="s">
        <v>1132</v>
      </c>
      <c r="I143" s="105" t="s">
        <v>1133</v>
      </c>
      <c r="J143" s="103">
        <f>SUMPRODUCT('[2]表九（录入表）'!D$6:D$345*(LEFT('[2]表九（录入表）'!$B$6:$B$345,LEN($H143))=$H143))</f>
        <v>0</v>
      </c>
      <c r="K143" s="104">
        <f>SUMPRODUCT('[2]表九（录入表）'!E$6:E$345*(LEFT('[2]表九（录入表）'!$B$6:$B$345,LEN($H143))=$H143))</f>
        <v>0</v>
      </c>
      <c r="L143" s="104">
        <f>SUMPRODUCT('[2]表九（录入表）'!F$6:F$345*(LEFT('[2]表九（录入表）'!$B$6:$B$345,LEN($H143))=$H143))</f>
        <v>0</v>
      </c>
      <c r="M143" s="81" t="str">
        <f t="shared" si="6"/>
        <v/>
      </c>
      <c r="N143" s="81" t="str">
        <f t="shared" si="7"/>
        <v/>
      </c>
    </row>
    <row r="144" s="70" customFormat="1" ht="17.1" customHeight="1" spans="1:14">
      <c r="A144" s="101"/>
      <c r="B144" s="105"/>
      <c r="C144" s="106"/>
      <c r="D144" s="107"/>
      <c r="E144" s="107"/>
      <c r="F144" s="108"/>
      <c r="G144" s="108"/>
      <c r="H144" s="101" t="s">
        <v>1134</v>
      </c>
      <c r="I144" s="105" t="s">
        <v>1135</v>
      </c>
      <c r="J144" s="103">
        <f>SUMPRODUCT('[2]表九（录入表）'!D$6:D$345*(LEFT('[2]表九（录入表）'!$B$6:$B$345,LEN($H144))=$H144))</f>
        <v>0</v>
      </c>
      <c r="K144" s="104">
        <f>SUMPRODUCT('[2]表九（录入表）'!E$6:E$345*(LEFT('[2]表九（录入表）'!$B$6:$B$345,LEN($H144))=$H144))</f>
        <v>0</v>
      </c>
      <c r="L144" s="104">
        <f>SUMPRODUCT('[2]表九（录入表）'!F$6:F$345*(LEFT('[2]表九（录入表）'!$B$6:$B$345,LEN($H144))=$H144))</f>
        <v>0</v>
      </c>
      <c r="M144" s="81" t="str">
        <f t="shared" si="6"/>
        <v/>
      </c>
      <c r="N144" s="81" t="str">
        <f t="shared" si="7"/>
        <v/>
      </c>
    </row>
    <row r="145" s="70" customFormat="1" ht="17.1" customHeight="1" spans="1:14">
      <c r="A145" s="101"/>
      <c r="B145" s="105"/>
      <c r="C145" s="106"/>
      <c r="D145" s="107"/>
      <c r="E145" s="107"/>
      <c r="F145" s="108"/>
      <c r="G145" s="108"/>
      <c r="H145" s="101" t="s">
        <v>1136</v>
      </c>
      <c r="I145" s="105" t="s">
        <v>1137</v>
      </c>
      <c r="J145" s="103">
        <f>SUMPRODUCT('[2]表九（录入表）'!D$6:D$345*(LEFT('[2]表九（录入表）'!$B$6:$B$345,LEN($H145))=$H145))</f>
        <v>0</v>
      </c>
      <c r="K145" s="104">
        <f>SUMPRODUCT('[2]表九（录入表）'!E$6:E$345*(LEFT('[2]表九（录入表）'!$B$6:$B$345,LEN($H145))=$H145))</f>
        <v>0</v>
      </c>
      <c r="L145" s="104">
        <f>SUMPRODUCT('[2]表九（录入表）'!F$6:F$345*(LEFT('[2]表九（录入表）'!$B$6:$B$345,LEN($H145))=$H145))</f>
        <v>0</v>
      </c>
      <c r="M145" s="81" t="str">
        <f t="shared" si="6"/>
        <v/>
      </c>
      <c r="N145" s="81" t="str">
        <f t="shared" si="7"/>
        <v/>
      </c>
    </row>
    <row r="146" s="70" customFormat="1" ht="17.1" customHeight="1" spans="1:14">
      <c r="A146" s="101"/>
      <c r="B146" s="105"/>
      <c r="C146" s="106"/>
      <c r="D146" s="107"/>
      <c r="E146" s="107"/>
      <c r="F146" s="108"/>
      <c r="G146" s="108"/>
      <c r="H146" s="101" t="s">
        <v>1138</v>
      </c>
      <c r="I146" s="105" t="s">
        <v>1139</v>
      </c>
      <c r="J146" s="103">
        <f>SUMPRODUCT('[2]表九（录入表）'!D$6:D$345*(LEFT('[2]表九（录入表）'!$B$6:$B$345,LEN($H146))=$H146))</f>
        <v>8</v>
      </c>
      <c r="K146" s="103">
        <f>SUMPRODUCT('[2]表九（录入表）'!E$6:E$345*(LEFT('[2]表九（录入表）'!$B$6:$B$345,LEN($H146))=$H146))</f>
        <v>0</v>
      </c>
      <c r="L146" s="103">
        <f>SUMPRODUCT('[2]表九（录入表）'!F$6:F$345*(LEFT('[2]表九（录入表）'!$B$6:$B$345,LEN($H146))=$H146))</f>
        <v>6</v>
      </c>
      <c r="M146" s="81">
        <f t="shared" si="6"/>
        <v>0.75</v>
      </c>
      <c r="N146" s="81" t="str">
        <f t="shared" si="7"/>
        <v/>
      </c>
    </row>
    <row r="147" s="70" customFormat="1" ht="17.1" hidden="1" customHeight="1" spans="1:14">
      <c r="A147" s="101"/>
      <c r="B147" s="105"/>
      <c r="C147" s="106"/>
      <c r="D147" s="107"/>
      <c r="E147" s="107"/>
      <c r="F147" s="108"/>
      <c r="G147" s="108"/>
      <c r="H147" s="101" t="s">
        <v>1516</v>
      </c>
      <c r="I147" s="105" t="s">
        <v>1517</v>
      </c>
      <c r="J147" s="109">
        <f>SUMPRODUCT('[2]表九（录入表）'!D$6:D$345*(LEFT('[2]表九（录入表）'!$B$6:$B$345,LEN($H147))=$H147))</f>
        <v>0</v>
      </c>
      <c r="K147" s="110">
        <f>SUMPRODUCT('[2]表九（录入表）'!E$6:E$345*(LEFT('[2]表九（录入表）'!$B$6:$B$345,LEN($H147))=$H147))</f>
        <v>0</v>
      </c>
      <c r="L147" s="110">
        <f>SUMPRODUCT('[2]表九（录入表）'!F$6:F$345*(LEFT('[2]表九（录入表）'!$B$6:$B$345,LEN($H147))=$H147))</f>
        <v>0</v>
      </c>
      <c r="M147" s="81" t="str">
        <f t="shared" si="6"/>
        <v/>
      </c>
      <c r="N147" s="81" t="str">
        <f t="shared" si="7"/>
        <v/>
      </c>
    </row>
    <row r="148" s="70" customFormat="1" ht="17.1" hidden="1" customHeight="1" spans="1:14">
      <c r="A148" s="101"/>
      <c r="B148" s="105"/>
      <c r="C148" s="106"/>
      <c r="D148" s="107"/>
      <c r="E148" s="107"/>
      <c r="F148" s="108"/>
      <c r="G148" s="108"/>
      <c r="H148" s="101" t="s">
        <v>1140</v>
      </c>
      <c r="I148" s="105" t="s">
        <v>1133</v>
      </c>
      <c r="J148" s="103">
        <f>SUMPRODUCT('[2]表九（录入表）'!D$6:D$345*(LEFT('[2]表九（录入表）'!$B$6:$B$345,LEN($H148))=$H148))</f>
        <v>0</v>
      </c>
      <c r="K148" s="104">
        <f>SUMPRODUCT('[2]表九（录入表）'!E$6:E$345*(LEFT('[2]表九（录入表）'!$B$6:$B$345,LEN($H148))=$H148))</f>
        <v>0</v>
      </c>
      <c r="L148" s="104">
        <f>SUMPRODUCT('[2]表九（录入表）'!F$6:F$345*(LEFT('[2]表九（录入表）'!$B$6:$B$345,LEN($H148))=$H148))</f>
        <v>0</v>
      </c>
      <c r="M148" s="81" t="str">
        <f t="shared" si="6"/>
        <v/>
      </c>
      <c r="N148" s="81" t="str">
        <f t="shared" si="7"/>
        <v/>
      </c>
    </row>
    <row r="149" s="70" customFormat="1" ht="17.1" hidden="1" customHeight="1" spans="1:14">
      <c r="A149" s="101"/>
      <c r="B149" s="105"/>
      <c r="C149" s="106"/>
      <c r="D149" s="107"/>
      <c r="E149" s="107"/>
      <c r="F149" s="108"/>
      <c r="G149" s="108"/>
      <c r="H149" s="101" t="s">
        <v>1141</v>
      </c>
      <c r="I149" s="105" t="s">
        <v>1135</v>
      </c>
      <c r="J149" s="103">
        <f>SUMPRODUCT('[2]表九（录入表）'!D$6:D$345*(LEFT('[2]表九（录入表）'!$B$6:$B$345,LEN($H149))=$H149))</f>
        <v>0</v>
      </c>
      <c r="K149" s="104">
        <f>SUMPRODUCT('[2]表九（录入表）'!E$6:E$345*(LEFT('[2]表九（录入表）'!$B$6:$B$345,LEN($H149))=$H149))</f>
        <v>0</v>
      </c>
      <c r="L149" s="104">
        <f>SUMPRODUCT('[2]表九（录入表）'!F$6:F$345*(LEFT('[2]表九（录入表）'!$B$6:$B$345,LEN($H149))=$H149))</f>
        <v>0</v>
      </c>
      <c r="M149" s="81" t="str">
        <f t="shared" si="6"/>
        <v/>
      </c>
      <c r="N149" s="81" t="str">
        <f t="shared" si="7"/>
        <v/>
      </c>
    </row>
    <row r="150" s="70" customFormat="1" ht="17.1" hidden="1" customHeight="1" spans="1:14">
      <c r="A150" s="101"/>
      <c r="B150" s="105"/>
      <c r="C150" s="106"/>
      <c r="D150" s="107"/>
      <c r="E150" s="107"/>
      <c r="F150" s="108"/>
      <c r="G150" s="108"/>
      <c r="H150" s="101" t="s">
        <v>1142</v>
      </c>
      <c r="I150" s="105" t="s">
        <v>1143</v>
      </c>
      <c r="J150" s="103">
        <f>SUMPRODUCT('[2]表九（录入表）'!D$6:D$345*(LEFT('[2]表九（录入表）'!$B$6:$B$345,LEN($H150))=$H150))</f>
        <v>0</v>
      </c>
      <c r="K150" s="104">
        <f>SUMPRODUCT('[2]表九（录入表）'!E$6:E$345*(LEFT('[2]表九（录入表）'!$B$6:$B$345,LEN($H150))=$H150))</f>
        <v>0</v>
      </c>
      <c r="L150" s="104">
        <f>SUMPRODUCT('[2]表九（录入表）'!F$6:F$345*(LEFT('[2]表九（录入表）'!$B$6:$B$345,LEN($H150))=$H150))</f>
        <v>0</v>
      </c>
      <c r="M150" s="81" t="str">
        <f t="shared" si="6"/>
        <v/>
      </c>
      <c r="N150" s="81" t="str">
        <f t="shared" si="7"/>
        <v/>
      </c>
    </row>
    <row r="151" s="70" customFormat="1" ht="17.1" hidden="1" customHeight="1" spans="1:14">
      <c r="A151" s="101"/>
      <c r="B151" s="105"/>
      <c r="C151" s="106"/>
      <c r="D151" s="107"/>
      <c r="E151" s="107"/>
      <c r="F151" s="108"/>
      <c r="G151" s="108"/>
      <c r="H151" s="101" t="s">
        <v>1144</v>
      </c>
      <c r="I151" s="105" t="s">
        <v>1145</v>
      </c>
      <c r="J151" s="103">
        <f>SUMPRODUCT('[2]表九（录入表）'!D$6:D$345*(LEFT('[2]表九（录入表）'!$B$6:$B$345,LEN($H151))=$H151))</f>
        <v>0</v>
      </c>
      <c r="K151" s="104">
        <f>SUMPRODUCT('[2]表九（录入表）'!E$6:E$345*(LEFT('[2]表九（录入表）'!$B$6:$B$345,LEN($H151))=$H151))</f>
        <v>0</v>
      </c>
      <c r="L151" s="104">
        <f>SUMPRODUCT('[2]表九（录入表）'!F$6:F$345*(LEFT('[2]表九（录入表）'!$B$6:$B$345,LEN($H151))=$H151))</f>
        <v>0</v>
      </c>
      <c r="M151" s="81" t="str">
        <f t="shared" si="6"/>
        <v/>
      </c>
      <c r="N151" s="81" t="str">
        <f t="shared" si="7"/>
        <v/>
      </c>
    </row>
    <row r="152" s="70" customFormat="1" ht="17.1" hidden="1" customHeight="1" spans="1:14">
      <c r="A152" s="101"/>
      <c r="B152" s="105"/>
      <c r="C152" s="106"/>
      <c r="D152" s="107"/>
      <c r="E152" s="107"/>
      <c r="F152" s="108"/>
      <c r="G152" s="108"/>
      <c r="H152" s="101" t="s">
        <v>1518</v>
      </c>
      <c r="I152" s="105" t="s">
        <v>1519</v>
      </c>
      <c r="J152" s="109">
        <f>SUMPRODUCT('[2]表九（录入表）'!D$6:D$345*(LEFT('[2]表九（录入表）'!$B$6:$B$345,LEN($H152))=$H152))</f>
        <v>0</v>
      </c>
      <c r="K152" s="110">
        <f>SUMPRODUCT('[2]表九（录入表）'!E$6:E$345*(LEFT('[2]表九（录入表）'!$B$6:$B$345,LEN($H152))=$H152))</f>
        <v>0</v>
      </c>
      <c r="L152" s="110">
        <f>SUMPRODUCT('[2]表九（录入表）'!F$6:F$345*(LEFT('[2]表九（录入表）'!$B$6:$B$345,LEN($H152))=$H152))</f>
        <v>0</v>
      </c>
      <c r="M152" s="81" t="str">
        <f t="shared" si="6"/>
        <v/>
      </c>
      <c r="N152" s="81" t="str">
        <f t="shared" si="7"/>
        <v/>
      </c>
    </row>
    <row r="153" s="70" customFormat="1" ht="17.1" hidden="1" customHeight="1" spans="1:14">
      <c r="A153" s="101"/>
      <c r="B153" s="105"/>
      <c r="C153" s="106"/>
      <c r="D153" s="107"/>
      <c r="E153" s="107"/>
      <c r="F153" s="108"/>
      <c r="G153" s="108"/>
      <c r="H153" s="101" t="s">
        <v>1146</v>
      </c>
      <c r="I153" s="105" t="s">
        <v>1147</v>
      </c>
      <c r="J153" s="103">
        <f>SUMPRODUCT('[2]表九（录入表）'!D$6:D$345*(LEFT('[2]表九（录入表）'!$B$6:$B$345,LEN($H153))=$H153))</f>
        <v>0</v>
      </c>
      <c r="K153" s="104">
        <f>SUMPRODUCT('[2]表九（录入表）'!E$6:E$345*(LEFT('[2]表九（录入表）'!$B$6:$B$345,LEN($H153))=$H153))</f>
        <v>0</v>
      </c>
      <c r="L153" s="104">
        <f>SUMPRODUCT('[2]表九（录入表）'!F$6:F$345*(LEFT('[2]表九（录入表）'!$B$6:$B$345,LEN($H153))=$H153))</f>
        <v>0</v>
      </c>
      <c r="M153" s="81" t="str">
        <f t="shared" si="6"/>
        <v/>
      </c>
      <c r="N153" s="81" t="str">
        <f t="shared" si="7"/>
        <v/>
      </c>
    </row>
    <row r="154" s="70" customFormat="1" ht="17.1" hidden="1" customHeight="1" spans="1:14">
      <c r="A154" s="101"/>
      <c r="B154" s="105"/>
      <c r="C154" s="106"/>
      <c r="D154" s="107"/>
      <c r="E154" s="107"/>
      <c r="F154" s="108"/>
      <c r="G154" s="108"/>
      <c r="H154" s="101" t="s">
        <v>1148</v>
      </c>
      <c r="I154" s="105" t="s">
        <v>1149</v>
      </c>
      <c r="J154" s="103">
        <f>SUMPRODUCT('[2]表九（录入表）'!D$6:D$345*(LEFT('[2]表九（录入表）'!$B$6:$B$345,LEN($H154))=$H154))</f>
        <v>0</v>
      </c>
      <c r="K154" s="104">
        <f>SUMPRODUCT('[2]表九（录入表）'!E$6:E$345*(LEFT('[2]表九（录入表）'!$B$6:$B$345,LEN($H154))=$H154))</f>
        <v>0</v>
      </c>
      <c r="L154" s="104">
        <f>SUMPRODUCT('[2]表九（录入表）'!F$6:F$345*(LEFT('[2]表九（录入表）'!$B$6:$B$345,LEN($H154))=$H154))</f>
        <v>0</v>
      </c>
      <c r="M154" s="81" t="str">
        <f t="shared" si="6"/>
        <v/>
      </c>
      <c r="N154" s="81" t="str">
        <f t="shared" si="7"/>
        <v/>
      </c>
    </row>
    <row r="155" s="70" customFormat="1" ht="17.1" hidden="1" customHeight="1" spans="1:14">
      <c r="A155" s="101"/>
      <c r="B155" s="105"/>
      <c r="C155" s="106"/>
      <c r="D155" s="107"/>
      <c r="E155" s="107"/>
      <c r="F155" s="108"/>
      <c r="G155" s="108"/>
      <c r="H155" s="101" t="s">
        <v>1150</v>
      </c>
      <c r="I155" s="105" t="s">
        <v>1151</v>
      </c>
      <c r="J155" s="103">
        <f>SUMPRODUCT('[2]表九（录入表）'!D$6:D$345*(LEFT('[2]表九（录入表）'!$B$6:$B$345,LEN($H155))=$H155))</f>
        <v>0</v>
      </c>
      <c r="K155" s="103">
        <f>SUMPRODUCT('[2]表九（录入表）'!E$6:E$345*(LEFT('[2]表九（录入表）'!$B$6:$B$345,LEN($H155))=$H155))</f>
        <v>0</v>
      </c>
      <c r="L155" s="103">
        <f>SUMPRODUCT('[2]表九（录入表）'!F$6:F$345*(LEFT('[2]表九（录入表）'!$B$6:$B$345,LEN($H155))=$H155))</f>
        <v>0</v>
      </c>
      <c r="M155" s="81" t="str">
        <f t="shared" si="6"/>
        <v/>
      </c>
      <c r="N155" s="81" t="str">
        <f t="shared" si="7"/>
        <v/>
      </c>
    </row>
    <row r="156" s="70" customFormat="1" ht="17.1" hidden="1" customHeight="1" spans="1:14">
      <c r="A156" s="101"/>
      <c r="B156" s="105"/>
      <c r="C156" s="106"/>
      <c r="D156" s="107"/>
      <c r="E156" s="107"/>
      <c r="F156" s="108"/>
      <c r="G156" s="108"/>
      <c r="H156" s="101" t="s">
        <v>1152</v>
      </c>
      <c r="I156" s="105" t="s">
        <v>1153</v>
      </c>
      <c r="J156" s="103">
        <f>SUMPRODUCT('[2]表九（录入表）'!D$6:D$345*(LEFT('[2]表九（录入表）'!$B$6:$B$345,LEN($H156))=$H156))</f>
        <v>0</v>
      </c>
      <c r="K156" s="104">
        <f>SUMPRODUCT('[2]表九（录入表）'!E$6:E$345*(LEFT('[2]表九（录入表）'!$B$6:$B$345,LEN($H156))=$H156))</f>
        <v>0</v>
      </c>
      <c r="L156" s="104">
        <f>SUMPRODUCT('[2]表九（录入表）'!F$6:F$345*(LEFT('[2]表九（录入表）'!$B$6:$B$345,LEN($H156))=$H156))</f>
        <v>0</v>
      </c>
      <c r="M156" s="81" t="str">
        <f t="shared" si="6"/>
        <v/>
      </c>
      <c r="N156" s="81" t="str">
        <f t="shared" si="7"/>
        <v/>
      </c>
    </row>
    <row r="157" s="70" customFormat="1" ht="17.1" hidden="1" customHeight="1" spans="1:14">
      <c r="A157" s="101"/>
      <c r="B157" s="105"/>
      <c r="C157" s="106"/>
      <c r="D157" s="107"/>
      <c r="E157" s="107"/>
      <c r="F157" s="108"/>
      <c r="G157" s="108"/>
      <c r="H157" s="101" t="s">
        <v>1520</v>
      </c>
      <c r="I157" s="105" t="s">
        <v>1521</v>
      </c>
      <c r="J157" s="109">
        <f>SUMPRODUCT('[2]表九（录入表）'!D$6:D$345*(LEFT('[2]表九（录入表）'!$B$6:$B$345,LEN($H157))=$H157))</f>
        <v>0</v>
      </c>
      <c r="K157" s="110">
        <f>SUMPRODUCT('[2]表九（录入表）'!E$6:E$345*(LEFT('[2]表九（录入表）'!$B$6:$B$345,LEN($H157))=$H157))</f>
        <v>0</v>
      </c>
      <c r="L157" s="110">
        <f>SUMPRODUCT('[2]表九（录入表）'!F$6:F$345*(LEFT('[2]表九（录入表）'!$B$6:$B$345,LEN($H157))=$H157))</f>
        <v>0</v>
      </c>
      <c r="M157" s="81" t="str">
        <f t="shared" si="6"/>
        <v/>
      </c>
      <c r="N157" s="81" t="str">
        <f t="shared" si="7"/>
        <v/>
      </c>
    </row>
    <row r="158" s="70" customFormat="1" ht="17.1" hidden="1" customHeight="1" spans="1:14">
      <c r="A158" s="101"/>
      <c r="B158" s="105"/>
      <c r="C158" s="106"/>
      <c r="D158" s="107"/>
      <c r="E158" s="107"/>
      <c r="F158" s="108"/>
      <c r="G158" s="108"/>
      <c r="H158" s="101" t="s">
        <v>1154</v>
      </c>
      <c r="I158" s="105" t="s">
        <v>1133</v>
      </c>
      <c r="J158" s="103">
        <f>SUMPRODUCT('[2]表九（录入表）'!D$6:D$345*(LEFT('[2]表九（录入表）'!$B$6:$B$345,LEN($H158))=$H158))</f>
        <v>0</v>
      </c>
      <c r="K158" s="104">
        <f>SUMPRODUCT('[2]表九（录入表）'!E$6:E$345*(LEFT('[2]表九（录入表）'!$B$6:$B$345,LEN($H158))=$H158))</f>
        <v>0</v>
      </c>
      <c r="L158" s="104">
        <f>SUMPRODUCT('[2]表九（录入表）'!F$6:F$345*(LEFT('[2]表九（录入表）'!$B$6:$B$345,LEN($H158))=$H158))</f>
        <v>0</v>
      </c>
      <c r="M158" s="81" t="str">
        <f t="shared" si="6"/>
        <v/>
      </c>
      <c r="N158" s="81" t="str">
        <f t="shared" si="7"/>
        <v/>
      </c>
    </row>
    <row r="159" s="70" customFormat="1" ht="17.1" hidden="1" customHeight="1" spans="1:14">
      <c r="A159" s="101"/>
      <c r="B159" s="105"/>
      <c r="C159" s="106"/>
      <c r="D159" s="107"/>
      <c r="E159" s="107"/>
      <c r="F159" s="108"/>
      <c r="G159" s="108"/>
      <c r="H159" s="101" t="s">
        <v>1155</v>
      </c>
      <c r="I159" s="105" t="s">
        <v>1156</v>
      </c>
      <c r="J159" s="103">
        <f>SUMPRODUCT('[2]表九（录入表）'!D$6:D$345*(LEFT('[2]表九（录入表）'!$B$6:$B$345,LEN($H159))=$H159))</f>
        <v>0</v>
      </c>
      <c r="K159" s="104">
        <f>SUMPRODUCT('[2]表九（录入表）'!E$6:E$345*(LEFT('[2]表九（录入表）'!$B$6:$B$345,LEN($H159))=$H159))</f>
        <v>0</v>
      </c>
      <c r="L159" s="104">
        <f>SUMPRODUCT('[2]表九（录入表）'!F$6:F$345*(LEFT('[2]表九（录入表）'!$B$6:$B$345,LEN($H159))=$H159))</f>
        <v>0</v>
      </c>
      <c r="M159" s="81" t="str">
        <f t="shared" si="6"/>
        <v/>
      </c>
      <c r="N159" s="81" t="str">
        <f t="shared" si="7"/>
        <v/>
      </c>
    </row>
    <row r="160" s="70" customFormat="1" ht="17.1" hidden="1" customHeight="1" spans="1:14">
      <c r="A160" s="101"/>
      <c r="B160" s="105"/>
      <c r="C160" s="106"/>
      <c r="D160" s="107"/>
      <c r="E160" s="107"/>
      <c r="F160" s="108"/>
      <c r="G160" s="108"/>
      <c r="H160" s="101" t="s">
        <v>1522</v>
      </c>
      <c r="I160" s="105" t="s">
        <v>1523</v>
      </c>
      <c r="J160" s="109">
        <f>SUMPRODUCT('[2]表九（录入表）'!D$6:D$345*(LEFT('[2]表九（录入表）'!$B$6:$B$345,LEN($H160))=$H160))</f>
        <v>0</v>
      </c>
      <c r="K160" s="110">
        <f>SUMPRODUCT('[2]表九（录入表）'!E$6:E$345*(LEFT('[2]表九（录入表）'!$B$6:$B$345,LEN($H160))=$H160))</f>
        <v>0</v>
      </c>
      <c r="L160" s="110">
        <f>SUMPRODUCT('[2]表九（录入表）'!F$6:F$345*(LEFT('[2]表九（录入表）'!$B$6:$B$345,LEN($H160))=$H160))</f>
        <v>0</v>
      </c>
      <c r="M160" s="81" t="str">
        <f t="shared" si="6"/>
        <v/>
      </c>
      <c r="N160" s="81" t="str">
        <f t="shared" si="7"/>
        <v/>
      </c>
    </row>
    <row r="161" s="70" customFormat="1" ht="17.1" hidden="1" customHeight="1" spans="1:14">
      <c r="A161" s="101"/>
      <c r="B161" s="105"/>
      <c r="C161" s="106"/>
      <c r="D161" s="107"/>
      <c r="E161" s="107"/>
      <c r="F161" s="108"/>
      <c r="G161" s="108"/>
      <c r="H161" s="101" t="s">
        <v>1157</v>
      </c>
      <c r="I161" s="105" t="s">
        <v>1147</v>
      </c>
      <c r="J161" s="103">
        <f>SUMPRODUCT('[2]表九（录入表）'!D$6:D$345*(LEFT('[2]表九（录入表）'!$B$6:$B$345,LEN($H161))=$H161))</f>
        <v>0</v>
      </c>
      <c r="K161" s="104">
        <f>SUMPRODUCT('[2]表九（录入表）'!E$6:E$345*(LEFT('[2]表九（录入表）'!$B$6:$B$345,LEN($H161))=$H161))</f>
        <v>0</v>
      </c>
      <c r="L161" s="104">
        <f>SUMPRODUCT('[2]表九（录入表）'!F$6:F$345*(LEFT('[2]表九（录入表）'!$B$6:$B$345,LEN($H161))=$H161))</f>
        <v>0</v>
      </c>
      <c r="M161" s="81" t="str">
        <f t="shared" si="6"/>
        <v/>
      </c>
      <c r="N161" s="81" t="str">
        <f t="shared" si="7"/>
        <v/>
      </c>
    </row>
    <row r="162" s="70" customFormat="1" ht="17.1" hidden="1" customHeight="1" spans="1:14">
      <c r="A162" s="101"/>
      <c r="B162" s="105"/>
      <c r="C162" s="106"/>
      <c r="D162" s="107"/>
      <c r="E162" s="107"/>
      <c r="F162" s="108"/>
      <c r="G162" s="108"/>
      <c r="H162" s="101" t="s">
        <v>1158</v>
      </c>
      <c r="I162" s="105" t="s">
        <v>1159</v>
      </c>
      <c r="J162" s="103">
        <f>SUMPRODUCT('[2]表九（录入表）'!D$6:D$345*(LEFT('[2]表九（录入表）'!$B$6:$B$345,LEN($H162))=$H162))</f>
        <v>0</v>
      </c>
      <c r="K162" s="103">
        <f>SUMPRODUCT('[2]表九（录入表）'!E$6:E$345*(LEFT('[2]表九（录入表）'!$B$6:$B$345,LEN($H162))=$H162))</f>
        <v>0</v>
      </c>
      <c r="L162" s="103">
        <f>SUMPRODUCT('[2]表九（录入表）'!F$6:F$345*(LEFT('[2]表九（录入表）'!$B$6:$B$345,LEN($H162))=$H162))</f>
        <v>0</v>
      </c>
      <c r="M162" s="81" t="str">
        <f t="shared" si="6"/>
        <v/>
      </c>
      <c r="N162" s="81" t="str">
        <f t="shared" si="7"/>
        <v/>
      </c>
    </row>
    <row r="163" s="70" customFormat="1" ht="17.1" hidden="1" customHeight="1" spans="1:14">
      <c r="A163" s="101"/>
      <c r="B163" s="105"/>
      <c r="C163" s="106"/>
      <c r="D163" s="107"/>
      <c r="E163" s="107"/>
      <c r="F163" s="108"/>
      <c r="G163" s="108"/>
      <c r="H163" s="101" t="s">
        <v>1160</v>
      </c>
      <c r="I163" s="105" t="s">
        <v>1151</v>
      </c>
      <c r="J163" s="103">
        <f>SUMPRODUCT('[2]表九（录入表）'!D$6:D$345*(LEFT('[2]表九（录入表）'!$B$6:$B$345,LEN($H163))=$H163))</f>
        <v>0</v>
      </c>
      <c r="K163" s="104">
        <f>SUMPRODUCT('[2]表九（录入表）'!E$6:E$345*(LEFT('[2]表九（录入表）'!$B$6:$B$345,LEN($H163))=$H163))</f>
        <v>0</v>
      </c>
      <c r="L163" s="104">
        <f>SUMPRODUCT('[2]表九（录入表）'!F$6:F$345*(LEFT('[2]表九（录入表）'!$B$6:$B$345,LEN($H163))=$H163))</f>
        <v>0</v>
      </c>
      <c r="M163" s="81" t="str">
        <f t="shared" si="6"/>
        <v/>
      </c>
      <c r="N163" s="81" t="str">
        <f t="shared" si="7"/>
        <v/>
      </c>
    </row>
    <row r="164" s="70" customFormat="1" ht="17.1" customHeight="1" spans="1:14">
      <c r="A164" s="101"/>
      <c r="B164" s="105"/>
      <c r="C164" s="106"/>
      <c r="D164" s="107"/>
      <c r="E164" s="107"/>
      <c r="F164" s="108"/>
      <c r="G164" s="108"/>
      <c r="H164" s="101" t="s">
        <v>1161</v>
      </c>
      <c r="I164" s="105" t="s">
        <v>1162</v>
      </c>
      <c r="J164" s="103">
        <f>SUMPRODUCT('[2]表九（录入表）'!D$6:D$345*(LEFT('[2]表九（录入表）'!$B$6:$B$345,LEN($H164))=$H164))</f>
        <v>0</v>
      </c>
      <c r="K164" s="104">
        <f>SUMPRODUCT('[2]表九（录入表）'!E$6:E$345*(LEFT('[2]表九（录入表）'!$B$6:$B$345,LEN($H164))=$H164))</f>
        <v>0</v>
      </c>
      <c r="L164" s="104">
        <f>SUMPRODUCT('[2]表九（录入表）'!F$6:F$345*(LEFT('[2]表九（录入表）'!$B$6:$B$345,LEN($H164))=$H164))</f>
        <v>0</v>
      </c>
      <c r="M164" s="81" t="str">
        <f t="shared" si="6"/>
        <v/>
      </c>
      <c r="N164" s="81" t="str">
        <f t="shared" si="7"/>
        <v/>
      </c>
    </row>
    <row r="165" s="70" customFormat="1" ht="17.1" customHeight="1" spans="1:14">
      <c r="A165" s="101"/>
      <c r="B165" s="105"/>
      <c r="C165" s="106"/>
      <c r="D165" s="107"/>
      <c r="E165" s="107"/>
      <c r="F165" s="108"/>
      <c r="G165" s="108"/>
      <c r="H165" s="101" t="s">
        <v>1524</v>
      </c>
      <c r="I165" s="105" t="s">
        <v>1525</v>
      </c>
      <c r="J165" s="109">
        <f>SUMPRODUCT('[2]表九（录入表）'!D$6:D$345*(LEFT('[2]表九（录入表）'!$B$6:$B$345,LEN($H165))=$H165))</f>
        <v>0</v>
      </c>
      <c r="K165" s="110">
        <f>SUMPRODUCT('[2]表九（录入表）'!E$6:E$345*(LEFT('[2]表九（录入表）'!$B$6:$B$345,LEN($H165))=$H165))</f>
        <v>5</v>
      </c>
      <c r="L165" s="110">
        <f>SUMPRODUCT('[2]表九（录入表）'!F$6:F$345*(LEFT('[2]表九（录入表）'!$B$6:$B$345,LEN($H165))=$H165))</f>
        <v>0</v>
      </c>
      <c r="M165" s="81" t="str">
        <f t="shared" si="6"/>
        <v/>
      </c>
      <c r="N165" s="81">
        <f t="shared" si="7"/>
        <v>0</v>
      </c>
    </row>
    <row r="166" s="70" customFormat="1" ht="17.1" customHeight="1" spans="1:14">
      <c r="A166" s="101"/>
      <c r="B166" s="105"/>
      <c r="C166" s="106"/>
      <c r="D166" s="107"/>
      <c r="E166" s="107"/>
      <c r="F166" s="108"/>
      <c r="G166" s="108"/>
      <c r="H166" s="101" t="s">
        <v>1163</v>
      </c>
      <c r="I166" s="105" t="s">
        <v>1164</v>
      </c>
      <c r="J166" s="103">
        <f>SUMPRODUCT('[2]表九（录入表）'!D$6:D$345*(LEFT('[2]表九（录入表）'!$B$6:$B$345,LEN($H166))=$H166))</f>
        <v>0</v>
      </c>
      <c r="K166" s="104">
        <f>SUMPRODUCT('[2]表九（录入表）'!E$6:E$345*(LEFT('[2]表九（录入表）'!$B$6:$B$345,LEN($H166))=$H166))</f>
        <v>5</v>
      </c>
      <c r="L166" s="104">
        <f>SUMPRODUCT('[2]表九（录入表）'!F$6:F$345*(LEFT('[2]表九（录入表）'!$B$6:$B$345,LEN($H166))=$H166))</f>
        <v>0</v>
      </c>
      <c r="M166" s="81" t="str">
        <f t="shared" si="6"/>
        <v/>
      </c>
      <c r="N166" s="81">
        <f t="shared" si="7"/>
        <v>0</v>
      </c>
    </row>
    <row r="167" s="70" customFormat="1" ht="17.1" hidden="1" customHeight="1" spans="1:14">
      <c r="A167" s="101"/>
      <c r="B167" s="105"/>
      <c r="C167" s="106"/>
      <c r="D167" s="107"/>
      <c r="E167" s="107"/>
      <c r="F167" s="108"/>
      <c r="G167" s="108"/>
      <c r="H167" s="101" t="s">
        <v>1165</v>
      </c>
      <c r="I167" s="105" t="s">
        <v>1133</v>
      </c>
      <c r="J167" s="103">
        <f>SUMPRODUCT('[2]表九（录入表）'!D$6:D$345*(LEFT('[2]表九（录入表）'!$B$6:$B$345,LEN($H167))=$H167))</f>
        <v>0</v>
      </c>
      <c r="K167" s="104">
        <f>SUMPRODUCT('[2]表九（录入表）'!E$6:E$345*(LEFT('[2]表九（录入表）'!$B$6:$B$345,LEN($H167))=$H167))</f>
        <v>0</v>
      </c>
      <c r="L167" s="104">
        <f>SUMPRODUCT('[2]表九（录入表）'!F$6:F$345*(LEFT('[2]表九（录入表）'!$B$6:$B$345,LEN($H167))=$H167))</f>
        <v>0</v>
      </c>
      <c r="M167" s="81" t="str">
        <f t="shared" si="6"/>
        <v/>
      </c>
      <c r="N167" s="81" t="str">
        <f t="shared" si="7"/>
        <v/>
      </c>
    </row>
    <row r="168" s="70" customFormat="1" ht="17.1" hidden="1" customHeight="1" spans="1:14">
      <c r="A168" s="101"/>
      <c r="B168" s="105"/>
      <c r="C168" s="106"/>
      <c r="D168" s="107"/>
      <c r="E168" s="107"/>
      <c r="F168" s="108"/>
      <c r="G168" s="108"/>
      <c r="H168" s="101" t="s">
        <v>1166</v>
      </c>
      <c r="I168" s="105" t="s">
        <v>1167</v>
      </c>
      <c r="J168" s="103">
        <f>SUMPRODUCT('[2]表九（录入表）'!D$6:D$345*(LEFT('[2]表九（录入表）'!$B$6:$B$345,LEN($H168))=$H168))</f>
        <v>0</v>
      </c>
      <c r="K168" s="104">
        <f>SUMPRODUCT('[2]表九（录入表）'!E$6:E$345*(LEFT('[2]表九（录入表）'!$B$6:$B$345,LEN($H168))=$H168))</f>
        <v>0</v>
      </c>
      <c r="L168" s="104">
        <f>SUMPRODUCT('[2]表九（录入表）'!F$6:F$345*(LEFT('[2]表九（录入表）'!$B$6:$B$345,LEN($H168))=$H168))</f>
        <v>0</v>
      </c>
      <c r="M168" s="81" t="str">
        <f t="shared" si="6"/>
        <v/>
      </c>
      <c r="N168" s="81" t="str">
        <f t="shared" si="7"/>
        <v/>
      </c>
    </row>
    <row r="169" s="70" customFormat="1" ht="17.1" hidden="1" customHeight="1" spans="1:14">
      <c r="A169" s="101"/>
      <c r="B169" s="105"/>
      <c r="C169" s="106"/>
      <c r="D169" s="107"/>
      <c r="E169" s="107"/>
      <c r="F169" s="108"/>
      <c r="G169" s="108"/>
      <c r="H169" s="101" t="s">
        <v>1526</v>
      </c>
      <c r="I169" s="105" t="s">
        <v>1527</v>
      </c>
      <c r="J169" s="109">
        <f>SUMPRODUCT('[2]表九（录入表）'!D$6:D$345*(LEFT('[2]表九（录入表）'!$B$6:$B$345,LEN($H169))=$H169))</f>
        <v>0</v>
      </c>
      <c r="K169" s="110">
        <f>SUMPRODUCT('[2]表九（录入表）'!E$6:E$345*(LEFT('[2]表九（录入表）'!$B$6:$B$345,LEN($H169))=$H169))</f>
        <v>0</v>
      </c>
      <c r="L169" s="110">
        <f>SUMPRODUCT('[2]表九（录入表）'!F$6:F$345*(LEFT('[2]表九（录入表）'!$B$6:$B$345,LEN($H169))=$H169))</f>
        <v>0</v>
      </c>
      <c r="M169" s="81" t="str">
        <f t="shared" si="6"/>
        <v/>
      </c>
      <c r="N169" s="81" t="str">
        <f t="shared" si="7"/>
        <v/>
      </c>
    </row>
    <row r="170" s="70" customFormat="1" ht="17.1" hidden="1" customHeight="1" spans="1:14">
      <c r="A170" s="101"/>
      <c r="B170" s="105"/>
      <c r="C170" s="106"/>
      <c r="D170" s="107"/>
      <c r="E170" s="107"/>
      <c r="F170" s="108"/>
      <c r="G170" s="108"/>
      <c r="H170" s="101" t="s">
        <v>1168</v>
      </c>
      <c r="I170" s="105" t="s">
        <v>1164</v>
      </c>
      <c r="J170" s="103">
        <f>SUMPRODUCT('[2]表九（录入表）'!D$6:D$345*(LEFT('[2]表九（录入表）'!$B$6:$B$345,LEN($H170))=$H170))</f>
        <v>0</v>
      </c>
      <c r="K170" s="104">
        <f>SUMPRODUCT('[2]表九（录入表）'!E$6:E$345*(LEFT('[2]表九（录入表）'!$B$6:$B$345,LEN($H170))=$H170))</f>
        <v>0</v>
      </c>
      <c r="L170" s="104">
        <f>SUMPRODUCT('[2]表九（录入表）'!F$6:F$345*(LEFT('[2]表九（录入表）'!$B$6:$B$345,LEN($H170))=$H170))</f>
        <v>0</v>
      </c>
      <c r="M170" s="81" t="str">
        <f t="shared" si="6"/>
        <v/>
      </c>
      <c r="N170" s="81" t="str">
        <f t="shared" si="7"/>
        <v/>
      </c>
    </row>
    <row r="171" s="70" customFormat="1" ht="17.1" hidden="1" customHeight="1" spans="1:14">
      <c r="A171" s="101"/>
      <c r="B171" s="105"/>
      <c r="C171" s="106"/>
      <c r="D171" s="107"/>
      <c r="E171" s="107"/>
      <c r="F171" s="108"/>
      <c r="G171" s="108"/>
      <c r="H171" s="101" t="s">
        <v>1169</v>
      </c>
      <c r="I171" s="105" t="s">
        <v>1133</v>
      </c>
      <c r="J171" s="103">
        <f>SUMPRODUCT('[2]表九（录入表）'!D$6:D$345*(LEFT('[2]表九（录入表）'!$B$6:$B$345,LEN($H171))=$H171))</f>
        <v>0</v>
      </c>
      <c r="K171" s="104">
        <f>SUMPRODUCT('[2]表九（录入表）'!E$6:E$345*(LEFT('[2]表九（录入表）'!$B$6:$B$345,LEN($H171))=$H171))</f>
        <v>0</v>
      </c>
      <c r="L171" s="104">
        <f>SUMPRODUCT('[2]表九（录入表）'!F$6:F$345*(LEFT('[2]表九（录入表）'!$B$6:$B$345,LEN($H171))=$H171))</f>
        <v>0</v>
      </c>
      <c r="M171" s="81" t="str">
        <f t="shared" si="6"/>
        <v/>
      </c>
      <c r="N171" s="81" t="str">
        <f t="shared" si="7"/>
        <v/>
      </c>
    </row>
    <row r="172" s="70" customFormat="1" ht="17.1" hidden="1" customHeight="1" spans="1:14">
      <c r="A172" s="101"/>
      <c r="B172" s="105"/>
      <c r="C172" s="106"/>
      <c r="D172" s="107"/>
      <c r="E172" s="107"/>
      <c r="F172" s="108"/>
      <c r="G172" s="108"/>
      <c r="H172" s="101" t="s">
        <v>1170</v>
      </c>
      <c r="I172" s="105" t="s">
        <v>1171</v>
      </c>
      <c r="J172" s="103">
        <f>SUMPRODUCT('[2]表九（录入表）'!D$6:D$345*(LEFT('[2]表九（录入表）'!$B$6:$B$345,LEN($H172))=$H172))</f>
        <v>0</v>
      </c>
      <c r="K172" s="103">
        <f>SUMPRODUCT('[2]表九（录入表）'!E$6:E$345*(LEFT('[2]表九（录入表）'!$B$6:$B$345,LEN($H172))=$H172))</f>
        <v>0</v>
      </c>
      <c r="L172" s="103">
        <f>SUMPRODUCT('[2]表九（录入表）'!F$6:F$345*(LEFT('[2]表九（录入表）'!$B$6:$B$345,LEN($H172))=$H172))</f>
        <v>0</v>
      </c>
      <c r="M172" s="81" t="str">
        <f t="shared" si="6"/>
        <v/>
      </c>
      <c r="N172" s="81" t="str">
        <f t="shared" si="7"/>
        <v/>
      </c>
    </row>
    <row r="173" s="70" customFormat="1" ht="17.1" hidden="1" customHeight="1" spans="1:14">
      <c r="A173" s="101"/>
      <c r="B173" s="105"/>
      <c r="C173" s="106"/>
      <c r="D173" s="107"/>
      <c r="E173" s="107"/>
      <c r="F173" s="108"/>
      <c r="G173" s="108"/>
      <c r="H173" s="101" t="s">
        <v>1528</v>
      </c>
      <c r="I173" s="105" t="s">
        <v>1529</v>
      </c>
      <c r="J173" s="109">
        <f>SUMPRODUCT('[2]表九（录入表）'!D$6:D$345*(LEFT('[2]表九（录入表）'!$B$6:$B$345,LEN($H173))=$H173))</f>
        <v>0</v>
      </c>
      <c r="K173" s="110">
        <f>SUMPRODUCT('[2]表九（录入表）'!E$6:E$345*(LEFT('[2]表九（录入表）'!$B$6:$B$345,LEN($H173))=$H173))</f>
        <v>0</v>
      </c>
      <c r="L173" s="110">
        <f>SUMPRODUCT('[2]表九（录入表）'!F$6:F$345*(LEFT('[2]表九（录入表）'!$B$6:$B$345,LEN($H173))=$H173))</f>
        <v>0</v>
      </c>
      <c r="M173" s="81" t="str">
        <f t="shared" si="6"/>
        <v/>
      </c>
      <c r="N173" s="81" t="str">
        <f t="shared" si="7"/>
        <v/>
      </c>
    </row>
    <row r="174" s="70" customFormat="1" ht="17.1" hidden="1" customHeight="1" spans="1:14">
      <c r="A174" s="101"/>
      <c r="B174" s="105"/>
      <c r="C174" s="106"/>
      <c r="D174" s="107"/>
      <c r="E174" s="107"/>
      <c r="F174" s="108"/>
      <c r="G174" s="108"/>
      <c r="H174" s="101" t="s">
        <v>1172</v>
      </c>
      <c r="I174" s="105" t="s">
        <v>1133</v>
      </c>
      <c r="J174" s="103">
        <f>SUMPRODUCT('[2]表九（录入表）'!D$6:D$345*(LEFT('[2]表九（录入表）'!$B$6:$B$345,LEN($H174))=$H174))</f>
        <v>0</v>
      </c>
      <c r="K174" s="104">
        <f>SUMPRODUCT('[2]表九（录入表）'!E$6:E$345*(LEFT('[2]表九（录入表）'!$B$6:$B$345,LEN($H174))=$H174))</f>
        <v>0</v>
      </c>
      <c r="L174" s="104">
        <f>SUMPRODUCT('[2]表九（录入表）'!F$6:F$345*(LEFT('[2]表九（录入表）'!$B$6:$B$345,LEN($H174))=$H174))</f>
        <v>0</v>
      </c>
      <c r="M174" s="81" t="str">
        <f t="shared" si="6"/>
        <v/>
      </c>
      <c r="N174" s="81" t="str">
        <f t="shared" si="7"/>
        <v/>
      </c>
    </row>
    <row r="175" s="70" customFormat="1" ht="17.1" hidden="1" customHeight="1" spans="1:14">
      <c r="A175" s="101"/>
      <c r="B175" s="105"/>
      <c r="C175" s="106"/>
      <c r="D175" s="107"/>
      <c r="E175" s="107"/>
      <c r="F175" s="108"/>
      <c r="G175" s="108"/>
      <c r="H175" s="101" t="s">
        <v>1173</v>
      </c>
      <c r="I175" s="105" t="s">
        <v>1174</v>
      </c>
      <c r="J175" s="103">
        <f>SUMPRODUCT('[2]表九（录入表）'!D$6:D$345*(LEFT('[2]表九（录入表）'!$B$6:$B$345,LEN($H175))=$H175))</f>
        <v>0</v>
      </c>
      <c r="K175" s="103">
        <f>SUMPRODUCT('[2]表九（录入表）'!E$6:E$345*(LEFT('[2]表九（录入表）'!$B$6:$B$345,LEN($H175))=$H175))</f>
        <v>0</v>
      </c>
      <c r="L175" s="103">
        <f>SUMPRODUCT('[2]表九（录入表）'!F$6:F$345*(LEFT('[2]表九（录入表）'!$B$6:$B$345,LEN($H175))=$H175))</f>
        <v>0</v>
      </c>
      <c r="M175" s="81" t="str">
        <f t="shared" si="6"/>
        <v/>
      </c>
      <c r="N175" s="81" t="str">
        <f t="shared" si="7"/>
        <v/>
      </c>
    </row>
    <row r="176" s="70" customFormat="1" ht="17.1" hidden="1" customHeight="1" spans="1:14">
      <c r="A176" s="101"/>
      <c r="B176" s="105"/>
      <c r="C176" s="106"/>
      <c r="D176" s="107"/>
      <c r="E176" s="107"/>
      <c r="F176" s="108"/>
      <c r="G176" s="108"/>
      <c r="H176" s="101" t="s">
        <v>1530</v>
      </c>
      <c r="I176" s="105" t="s">
        <v>1460</v>
      </c>
      <c r="J176" s="109">
        <f>SUMPRODUCT('[2]表九（录入表）'!D$6:D$345*(LEFT('[2]表九（录入表）'!$B$6:$B$345,LEN($H176))=$H176))</f>
        <v>0</v>
      </c>
      <c r="K176" s="110">
        <f>SUMPRODUCT('[2]表九（录入表）'!E$6:E$345*(LEFT('[2]表九（录入表）'!$B$6:$B$345,LEN($H176))=$H176))</f>
        <v>0</v>
      </c>
      <c r="L176" s="110">
        <f>SUMPRODUCT('[2]表九（录入表）'!F$6:F$345*(LEFT('[2]表九（录入表）'!$B$6:$B$345,LEN($H176))=$H176))</f>
        <v>0</v>
      </c>
      <c r="M176" s="81" t="str">
        <f t="shared" si="6"/>
        <v/>
      </c>
      <c r="N176" s="81" t="str">
        <f t="shared" si="7"/>
        <v/>
      </c>
    </row>
    <row r="177" s="70" customFormat="1" ht="17.1" hidden="1" customHeight="1" spans="1:14">
      <c r="A177" s="101"/>
      <c r="B177" s="105"/>
      <c r="C177" s="106"/>
      <c r="D177" s="107"/>
      <c r="E177" s="107"/>
      <c r="F177" s="108"/>
      <c r="G177" s="108"/>
      <c r="H177" s="101" t="s">
        <v>1175</v>
      </c>
      <c r="I177" s="105" t="s">
        <v>1176</v>
      </c>
      <c r="J177" s="103">
        <f>SUMPRODUCT('[2]表九（录入表）'!D$6:D$345*(LEFT('[2]表九（录入表）'!$B$6:$B$345,LEN($H177))=$H177))</f>
        <v>0</v>
      </c>
      <c r="K177" s="104">
        <f>SUMPRODUCT('[2]表九（录入表）'!E$6:E$345*(LEFT('[2]表九（录入表）'!$B$6:$B$345,LEN($H177))=$H177))</f>
        <v>0</v>
      </c>
      <c r="L177" s="104">
        <f>SUMPRODUCT('[2]表九（录入表）'!F$6:F$345*(LEFT('[2]表九（录入表）'!$B$6:$B$345,LEN($H177))=$H177))</f>
        <v>0</v>
      </c>
      <c r="M177" s="81" t="str">
        <f t="shared" si="6"/>
        <v/>
      </c>
      <c r="N177" s="81" t="str">
        <f t="shared" si="7"/>
        <v/>
      </c>
    </row>
    <row r="178" s="70" customFormat="1" ht="17.1" hidden="1" customHeight="1" spans="1:14">
      <c r="A178" s="101"/>
      <c r="B178" s="105"/>
      <c r="C178" s="106"/>
      <c r="D178" s="107"/>
      <c r="E178" s="107"/>
      <c r="F178" s="108"/>
      <c r="G178" s="108"/>
      <c r="H178" s="101" t="s">
        <v>1177</v>
      </c>
      <c r="I178" s="105" t="s">
        <v>1178</v>
      </c>
      <c r="J178" s="103">
        <f>SUMPRODUCT('[2]表九（录入表）'!D$6:D$345*(LEFT('[2]表九（录入表）'!$B$6:$B$345,LEN($H178))=$H178))</f>
        <v>0</v>
      </c>
      <c r="K178" s="104">
        <f>SUMPRODUCT('[2]表九（录入表）'!E$6:E$345*(LEFT('[2]表九（录入表）'!$B$6:$B$345,LEN($H178))=$H178))</f>
        <v>0</v>
      </c>
      <c r="L178" s="104">
        <f>SUMPRODUCT('[2]表九（录入表）'!F$6:F$345*(LEFT('[2]表九（录入表）'!$B$6:$B$345,LEN($H178))=$H178))</f>
        <v>0</v>
      </c>
      <c r="M178" s="81" t="str">
        <f t="shared" si="6"/>
        <v/>
      </c>
      <c r="N178" s="81" t="str">
        <f t="shared" si="7"/>
        <v/>
      </c>
    </row>
    <row r="179" s="70" customFormat="1" ht="17.1" hidden="1" customHeight="1" spans="1:14">
      <c r="A179" s="101"/>
      <c r="B179" s="105"/>
      <c r="C179" s="106"/>
      <c r="D179" s="107"/>
      <c r="E179" s="107"/>
      <c r="F179" s="108"/>
      <c r="G179" s="108"/>
      <c r="H179" s="101" t="s">
        <v>1179</v>
      </c>
      <c r="I179" s="105" t="s">
        <v>368</v>
      </c>
      <c r="J179" s="103">
        <f>SUMPRODUCT('[2]表九（录入表）'!D$6:D$345*(LEFT('[2]表九（录入表）'!$B$6:$B$345,LEN($H179))=$H179))</f>
        <v>0</v>
      </c>
      <c r="K179" s="103">
        <f>SUMPRODUCT('[2]表九（录入表）'!E$6:E$345*(LEFT('[2]表九（录入表）'!$B$6:$B$345,LEN($H179))=$H179))</f>
        <v>0</v>
      </c>
      <c r="L179" s="103">
        <f>SUMPRODUCT('[2]表九（录入表）'!F$6:F$345*(LEFT('[2]表九（录入表）'!$B$6:$B$345,LEN($H179))=$H179))</f>
        <v>0</v>
      </c>
      <c r="M179" s="81" t="str">
        <f t="shared" si="6"/>
        <v/>
      </c>
      <c r="N179" s="81" t="str">
        <f t="shared" si="7"/>
        <v/>
      </c>
    </row>
    <row r="180" s="70" customFormat="1" ht="17.1" hidden="1" customHeight="1" spans="1:14">
      <c r="A180" s="101"/>
      <c r="B180" s="105"/>
      <c r="C180" s="106"/>
      <c r="D180" s="107"/>
      <c r="E180" s="107"/>
      <c r="F180" s="108"/>
      <c r="G180" s="108"/>
      <c r="H180" s="101" t="s">
        <v>369</v>
      </c>
      <c r="I180" s="105" t="s">
        <v>370</v>
      </c>
      <c r="J180" s="109">
        <f>SUMPRODUCT('[2]表九（录入表）'!D$6:D$345*(LEFT('[2]表九（录入表）'!$B$6:$B$345,LEN($H180))=$H180))</f>
        <v>0</v>
      </c>
      <c r="K180" s="109">
        <f>SUMPRODUCT('[2]表九（录入表）'!E$6:E$345*(LEFT('[2]表九（录入表）'!$B$6:$B$345,LEN($H180))=$H180))</f>
        <v>0</v>
      </c>
      <c r="L180" s="109">
        <f>SUMPRODUCT('[2]表九（录入表）'!F$6:F$345*(LEFT('[2]表九（录入表）'!$B$6:$B$345,LEN($H180))=$H180))</f>
        <v>0</v>
      </c>
      <c r="M180" s="81" t="str">
        <f t="shared" si="6"/>
        <v/>
      </c>
      <c r="N180" s="81" t="str">
        <f t="shared" si="7"/>
        <v/>
      </c>
    </row>
    <row r="181" s="70" customFormat="1" ht="17.1" hidden="1" customHeight="1" spans="1:14">
      <c r="A181" s="101"/>
      <c r="B181" s="105"/>
      <c r="C181" s="106"/>
      <c r="D181" s="107"/>
      <c r="E181" s="107"/>
      <c r="F181" s="108"/>
      <c r="G181" s="108"/>
      <c r="H181" s="101" t="s">
        <v>1531</v>
      </c>
      <c r="I181" s="105" t="s">
        <v>1532</v>
      </c>
      <c r="J181" s="109">
        <f>SUMPRODUCT('[2]表九（录入表）'!D$6:D$345*(LEFT('[2]表九（录入表）'!$B$6:$B$345,LEN($H181))=$H181))</f>
        <v>0</v>
      </c>
      <c r="K181" s="110">
        <f>SUMPRODUCT('[2]表九（录入表）'!E$6:E$345*(LEFT('[2]表九（录入表）'!$B$6:$B$345,LEN($H181))=$H181))</f>
        <v>0</v>
      </c>
      <c r="L181" s="110">
        <f>SUMPRODUCT('[2]表九（录入表）'!F$6:F$345*(LEFT('[2]表九（录入表）'!$B$6:$B$345,LEN($H181))=$H181))</f>
        <v>0</v>
      </c>
      <c r="M181" s="81" t="str">
        <f t="shared" si="6"/>
        <v/>
      </c>
      <c r="N181" s="81" t="str">
        <f t="shared" si="7"/>
        <v/>
      </c>
    </row>
    <row r="182" s="70" customFormat="1" ht="17.1" hidden="1" customHeight="1" spans="1:14">
      <c r="A182" s="101"/>
      <c r="B182" s="105"/>
      <c r="C182" s="106"/>
      <c r="D182" s="107"/>
      <c r="E182" s="107"/>
      <c r="F182" s="108"/>
      <c r="G182" s="108"/>
      <c r="H182" s="101" t="s">
        <v>1180</v>
      </c>
      <c r="I182" s="111" t="s">
        <v>1181</v>
      </c>
      <c r="J182" s="103">
        <f>SUMPRODUCT('[2]表九（录入表）'!D$6:D$345*(LEFT('[2]表九（录入表）'!$B$6:$B$345,LEN($H182))=$H182))</f>
        <v>0</v>
      </c>
      <c r="K182" s="104">
        <f>SUMPRODUCT('[2]表九（录入表）'!E$6:E$345*(LEFT('[2]表九（录入表）'!$B$6:$B$345,LEN($H182))=$H182))</f>
        <v>0</v>
      </c>
      <c r="L182" s="104">
        <f>SUMPRODUCT('[2]表九（录入表）'!F$6:F$345*(LEFT('[2]表九（录入表）'!$B$6:$B$345,LEN($H182))=$H182))</f>
        <v>0</v>
      </c>
      <c r="M182" s="81" t="str">
        <f t="shared" si="6"/>
        <v/>
      </c>
      <c r="N182" s="81" t="str">
        <f t="shared" si="7"/>
        <v/>
      </c>
    </row>
    <row r="183" s="70" customFormat="1" ht="17.1" hidden="1" customHeight="1" spans="1:14">
      <c r="A183" s="101"/>
      <c r="B183" s="105"/>
      <c r="C183" s="106"/>
      <c r="D183" s="107"/>
      <c r="E183" s="107"/>
      <c r="F183" s="108"/>
      <c r="G183" s="108"/>
      <c r="H183" s="101" t="s">
        <v>1182</v>
      </c>
      <c r="I183" s="111" t="s">
        <v>1183</v>
      </c>
      <c r="J183" s="103">
        <f>SUMPRODUCT('[2]表九（录入表）'!D$6:D$345*(LEFT('[2]表九（录入表）'!$B$6:$B$345,LEN($H183))=$H183))</f>
        <v>0</v>
      </c>
      <c r="K183" s="104">
        <f>SUMPRODUCT('[2]表九（录入表）'!E$6:E$345*(LEFT('[2]表九（录入表）'!$B$6:$B$345,LEN($H183))=$H183))</f>
        <v>0</v>
      </c>
      <c r="L183" s="104">
        <f>SUMPRODUCT('[2]表九（录入表）'!F$6:F$345*(LEFT('[2]表九（录入表）'!$B$6:$B$345,LEN($H183))=$H183))</f>
        <v>0</v>
      </c>
      <c r="M183" s="81" t="str">
        <f t="shared" si="6"/>
        <v/>
      </c>
      <c r="N183" s="81" t="str">
        <f t="shared" si="7"/>
        <v/>
      </c>
    </row>
    <row r="184" s="70" customFormat="1" ht="17.1" hidden="1" customHeight="1" spans="1:14">
      <c r="A184" s="101"/>
      <c r="B184" s="105"/>
      <c r="C184" s="106"/>
      <c r="D184" s="107"/>
      <c r="E184" s="107"/>
      <c r="F184" s="108"/>
      <c r="G184" s="108"/>
      <c r="H184" s="101" t="s">
        <v>1184</v>
      </c>
      <c r="I184" s="105" t="s">
        <v>1185</v>
      </c>
      <c r="J184" s="103">
        <f>SUMPRODUCT('[2]表九（录入表）'!D$6:D$345*(LEFT('[2]表九（录入表）'!$B$6:$B$345,LEN($H184))=$H184))</f>
        <v>0</v>
      </c>
      <c r="K184" s="103">
        <f>SUMPRODUCT('[2]表九（录入表）'!E$6:E$345*(LEFT('[2]表九（录入表）'!$B$6:$B$345,LEN($H184))=$H184))</f>
        <v>0</v>
      </c>
      <c r="L184" s="103">
        <f>SUMPRODUCT('[2]表九（录入表）'!F$6:F$345*(LEFT('[2]表九（录入表）'!$B$6:$B$345,LEN($H184))=$H184))</f>
        <v>0</v>
      </c>
      <c r="M184" s="81" t="str">
        <f t="shared" si="6"/>
        <v/>
      </c>
      <c r="N184" s="81" t="str">
        <f t="shared" si="7"/>
        <v/>
      </c>
    </row>
    <row r="185" s="70" customFormat="1" ht="17.1" hidden="1" customHeight="1" spans="1:14">
      <c r="A185" s="101"/>
      <c r="B185" s="105"/>
      <c r="C185" s="106"/>
      <c r="D185" s="107"/>
      <c r="E185" s="107"/>
      <c r="F185" s="108"/>
      <c r="G185" s="108"/>
      <c r="H185" s="216" t="s">
        <v>1186</v>
      </c>
      <c r="I185" s="105" t="s">
        <v>1187</v>
      </c>
      <c r="J185" s="103">
        <f>SUMPRODUCT('[2]表九（录入表）'!D$6:D$345*(LEFT('[2]表九（录入表）'!$B$6:$B$345,LEN($H185))=$H185))</f>
        <v>0</v>
      </c>
      <c r="K185" s="103">
        <f>SUMPRODUCT('[2]表九（录入表）'!E$6:E$345*(LEFT('[2]表九（录入表）'!$B$6:$B$345,LEN($H185))=$H185))</f>
        <v>0</v>
      </c>
      <c r="L185" s="103">
        <f>SUMPRODUCT('[2]表九（录入表）'!F$6:F$345*(LEFT('[2]表九（录入表）'!$B$6:$B$345,LEN($H185))=$H185))</f>
        <v>0</v>
      </c>
      <c r="M185" s="81" t="str">
        <f t="shared" si="6"/>
        <v/>
      </c>
      <c r="N185" s="81" t="str">
        <f t="shared" si="7"/>
        <v/>
      </c>
    </row>
    <row r="186" s="70" customFormat="1" ht="17.1" hidden="1" customHeight="1" spans="1:14">
      <c r="A186" s="101"/>
      <c r="B186" s="105"/>
      <c r="C186" s="106"/>
      <c r="D186" s="107"/>
      <c r="E186" s="107"/>
      <c r="F186" s="108"/>
      <c r="G186" s="108"/>
      <c r="H186" s="101" t="s">
        <v>1533</v>
      </c>
      <c r="I186" s="111" t="s">
        <v>1534</v>
      </c>
      <c r="J186" s="109">
        <f>SUMPRODUCT('[2]表九（录入表）'!D$6:D$345*(LEFT('[2]表九（录入表）'!$B$6:$B$345,LEN($H186))=$H186))</f>
        <v>0</v>
      </c>
      <c r="K186" s="110">
        <f>SUMPRODUCT('[2]表九（录入表）'!E$6:E$345*(LEFT('[2]表九（录入表）'!$B$6:$B$345,LEN($H186))=$H186))</f>
        <v>0</v>
      </c>
      <c r="L186" s="110">
        <f>SUMPRODUCT('[2]表九（录入表）'!F$6:F$345*(LEFT('[2]表九（录入表）'!$B$6:$B$345,LEN($H186))=$H186))</f>
        <v>0</v>
      </c>
      <c r="M186" s="81" t="str">
        <f t="shared" si="6"/>
        <v/>
      </c>
      <c r="N186" s="81" t="str">
        <f t="shared" si="7"/>
        <v/>
      </c>
    </row>
    <row r="187" s="70" customFormat="1" ht="17.1" hidden="1" customHeight="1" spans="1:14">
      <c r="A187" s="101"/>
      <c r="B187" s="105"/>
      <c r="C187" s="106"/>
      <c r="D187" s="107"/>
      <c r="E187" s="107"/>
      <c r="F187" s="108"/>
      <c r="G187" s="108"/>
      <c r="H187" s="101" t="s">
        <v>1188</v>
      </c>
      <c r="I187" s="111" t="s">
        <v>1185</v>
      </c>
      <c r="J187" s="103">
        <f>SUMPRODUCT('[2]表九（录入表）'!D$6:D$345*(LEFT('[2]表九（录入表）'!$B$6:$B$345,LEN($H187))=$H187))</f>
        <v>0</v>
      </c>
      <c r="K187" s="104">
        <f>SUMPRODUCT('[2]表九（录入表）'!E$6:E$345*(LEFT('[2]表九（录入表）'!$B$6:$B$345,LEN($H187))=$H187))</f>
        <v>0</v>
      </c>
      <c r="L187" s="104">
        <f>SUMPRODUCT('[2]表九（录入表）'!F$6:F$345*(LEFT('[2]表九（录入表）'!$B$6:$B$345,LEN($H187))=$H187))</f>
        <v>0</v>
      </c>
      <c r="M187" s="81" t="str">
        <f t="shared" si="6"/>
        <v/>
      </c>
      <c r="N187" s="81" t="str">
        <f t="shared" si="7"/>
        <v/>
      </c>
    </row>
    <row r="188" s="70" customFormat="1" ht="17.1" hidden="1" customHeight="1" spans="1:14">
      <c r="A188" s="101"/>
      <c r="B188" s="105"/>
      <c r="C188" s="106"/>
      <c r="D188" s="107"/>
      <c r="E188" s="107"/>
      <c r="F188" s="108"/>
      <c r="G188" s="108"/>
      <c r="H188" s="101" t="s">
        <v>1189</v>
      </c>
      <c r="I188" s="105" t="s">
        <v>1190</v>
      </c>
      <c r="J188" s="103">
        <f>SUMPRODUCT('[2]表九（录入表）'!D$6:D$345*(LEFT('[2]表九（录入表）'!$B$6:$B$345,LEN($H188))=$H188))</f>
        <v>0</v>
      </c>
      <c r="K188" s="103">
        <f>SUMPRODUCT('[2]表九（录入表）'!E$6:E$345*(LEFT('[2]表九（录入表）'!$B$6:$B$345,LEN($H188))=$H188))</f>
        <v>0</v>
      </c>
      <c r="L188" s="103">
        <f>SUMPRODUCT('[2]表九（录入表）'!F$6:F$345*(LEFT('[2]表九（录入表）'!$B$6:$B$345,LEN($H188))=$H188))</f>
        <v>0</v>
      </c>
      <c r="M188" s="81" t="str">
        <f t="shared" si="6"/>
        <v/>
      </c>
      <c r="N188" s="81" t="str">
        <f t="shared" si="7"/>
        <v/>
      </c>
    </row>
    <row r="189" s="70" customFormat="1" ht="17.1" hidden="1" customHeight="1" spans="1:14">
      <c r="A189" s="101"/>
      <c r="B189" s="105"/>
      <c r="C189" s="106"/>
      <c r="D189" s="107"/>
      <c r="E189" s="107"/>
      <c r="F189" s="108"/>
      <c r="G189" s="108"/>
      <c r="H189" s="101" t="s">
        <v>1191</v>
      </c>
      <c r="I189" s="105" t="s">
        <v>1192</v>
      </c>
      <c r="J189" s="103">
        <f>SUMPRODUCT('[2]表九（录入表）'!D$6:D$345*(LEFT('[2]表九（录入表）'!$B$6:$B$345,LEN($H189))=$H189))</f>
        <v>0</v>
      </c>
      <c r="K189" s="103">
        <f>SUMPRODUCT('[2]表九（录入表）'!E$6:E$345*(LEFT('[2]表九（录入表）'!$B$6:$B$345,LEN($H189))=$H189))</f>
        <v>0</v>
      </c>
      <c r="L189" s="103">
        <f>SUMPRODUCT('[2]表九（录入表）'!F$6:F$345*(LEFT('[2]表九（录入表）'!$B$6:$B$345,LEN($H189))=$H189))</f>
        <v>0</v>
      </c>
      <c r="M189" s="81" t="str">
        <f t="shared" si="6"/>
        <v/>
      </c>
      <c r="N189" s="81" t="str">
        <f t="shared" si="7"/>
        <v/>
      </c>
    </row>
    <row r="190" s="70" customFormat="1" ht="17.1" hidden="1" customHeight="1" spans="1:14">
      <c r="A190" s="101"/>
      <c r="B190" s="105"/>
      <c r="C190" s="106"/>
      <c r="D190" s="107"/>
      <c r="E190" s="107"/>
      <c r="F190" s="108"/>
      <c r="G190" s="108"/>
      <c r="H190" s="101" t="s">
        <v>1193</v>
      </c>
      <c r="I190" s="105" t="s">
        <v>1194</v>
      </c>
      <c r="J190" s="103">
        <f>SUMPRODUCT('[2]表九（录入表）'!D$6:D$345*(LEFT('[2]表九（录入表）'!$B$6:$B$345,LEN($H190))=$H190))</f>
        <v>0</v>
      </c>
      <c r="K190" s="104">
        <f>SUMPRODUCT('[2]表九（录入表）'!E$6:E$345*(LEFT('[2]表九（录入表）'!$B$6:$B$345,LEN($H190))=$H190))</f>
        <v>0</v>
      </c>
      <c r="L190" s="104">
        <f>SUMPRODUCT('[2]表九（录入表）'!F$6:F$345*(LEFT('[2]表九（录入表）'!$B$6:$B$345,LEN($H190))=$H190))</f>
        <v>0</v>
      </c>
      <c r="M190" s="81" t="str">
        <f t="shared" si="6"/>
        <v/>
      </c>
      <c r="N190" s="81" t="str">
        <f t="shared" si="7"/>
        <v/>
      </c>
    </row>
    <row r="191" s="70" customFormat="1" ht="17.1" hidden="1" customHeight="1" spans="1:14">
      <c r="A191" s="101"/>
      <c r="B191" s="105"/>
      <c r="C191" s="106"/>
      <c r="D191" s="107"/>
      <c r="E191" s="107"/>
      <c r="F191" s="108"/>
      <c r="G191" s="108"/>
      <c r="H191" s="101" t="s">
        <v>1535</v>
      </c>
      <c r="I191" s="105" t="s">
        <v>1536</v>
      </c>
      <c r="J191" s="109">
        <f>SUMPRODUCT('[2]表九（录入表）'!D$6:D$345*(LEFT('[2]表九（录入表）'!$B$6:$B$345,LEN($H191))=$H191))</f>
        <v>0</v>
      </c>
      <c r="K191" s="110">
        <f>SUMPRODUCT('[2]表九（录入表）'!E$6:E$345*(LEFT('[2]表九（录入表）'!$B$6:$B$345,LEN($H191))=$H191))</f>
        <v>0</v>
      </c>
      <c r="L191" s="110">
        <f>SUMPRODUCT('[2]表九（录入表）'!F$6:F$345*(LEFT('[2]表九（录入表）'!$B$6:$B$345,LEN($H191))=$H191))</f>
        <v>0</v>
      </c>
      <c r="M191" s="81" t="str">
        <f t="shared" si="6"/>
        <v/>
      </c>
      <c r="N191" s="81" t="str">
        <f t="shared" si="7"/>
        <v/>
      </c>
    </row>
    <row r="192" s="70" customFormat="1" ht="17.1" hidden="1" customHeight="1" spans="1:14">
      <c r="A192" s="101"/>
      <c r="B192" s="105"/>
      <c r="C192" s="106"/>
      <c r="D192" s="107"/>
      <c r="E192" s="107"/>
      <c r="F192" s="108"/>
      <c r="G192" s="108"/>
      <c r="H192" s="101" t="s">
        <v>1195</v>
      </c>
      <c r="I192" s="105" t="s">
        <v>1196</v>
      </c>
      <c r="J192" s="103">
        <f>SUMPRODUCT('[2]表九（录入表）'!D$6:D$345*(LEFT('[2]表九（录入表）'!$B$6:$B$345,LEN($H192))=$H192))</f>
        <v>0</v>
      </c>
      <c r="K192" s="104">
        <f>SUMPRODUCT('[2]表九（录入表）'!E$6:E$345*(LEFT('[2]表九（录入表）'!$B$6:$B$345,LEN($H192))=$H192))</f>
        <v>0</v>
      </c>
      <c r="L192" s="104">
        <f>SUMPRODUCT('[2]表九（录入表）'!F$6:F$345*(LEFT('[2]表九（录入表）'!$B$6:$B$345,LEN($H192))=$H192))</f>
        <v>0</v>
      </c>
      <c r="M192" s="81" t="str">
        <f t="shared" si="6"/>
        <v/>
      </c>
      <c r="N192" s="81" t="str">
        <f t="shared" si="7"/>
        <v/>
      </c>
    </row>
    <row r="193" s="70" customFormat="1" ht="17.1" hidden="1" customHeight="1" spans="1:14">
      <c r="A193" s="101"/>
      <c r="B193" s="105"/>
      <c r="C193" s="106"/>
      <c r="D193" s="107"/>
      <c r="E193" s="107"/>
      <c r="F193" s="108"/>
      <c r="G193" s="108"/>
      <c r="H193" s="101" t="s">
        <v>1197</v>
      </c>
      <c r="I193" s="105" t="s">
        <v>1198</v>
      </c>
      <c r="J193" s="103">
        <f>SUMPRODUCT('[2]表九（录入表）'!D$6:D$345*(LEFT('[2]表九（录入表）'!$B$6:$B$345,LEN($H193))=$H193))</f>
        <v>0</v>
      </c>
      <c r="K193" s="103">
        <f>SUMPRODUCT('[2]表九（录入表）'!E$6:E$345*(LEFT('[2]表九（录入表）'!$B$6:$B$345,LEN($H193))=$H193))</f>
        <v>0</v>
      </c>
      <c r="L193" s="103">
        <f>SUMPRODUCT('[2]表九（录入表）'!F$6:F$345*(LEFT('[2]表九（录入表）'!$B$6:$B$345,LEN($H193))=$H193))</f>
        <v>0</v>
      </c>
      <c r="M193" s="81" t="str">
        <f t="shared" si="6"/>
        <v/>
      </c>
      <c r="N193" s="81" t="str">
        <f t="shared" si="7"/>
        <v/>
      </c>
    </row>
    <row r="194" s="70" customFormat="1" ht="17.1" hidden="1" customHeight="1" spans="1:14">
      <c r="A194" s="101"/>
      <c r="B194" s="105"/>
      <c r="C194" s="106"/>
      <c r="D194" s="107"/>
      <c r="E194" s="107"/>
      <c r="F194" s="108"/>
      <c r="G194" s="108"/>
      <c r="H194" s="101" t="s">
        <v>1199</v>
      </c>
      <c r="I194" s="105" t="s">
        <v>1200</v>
      </c>
      <c r="J194" s="103">
        <f>SUMPRODUCT('[2]表九（录入表）'!D$6:D$345*(LEFT('[2]表九（录入表）'!$B$6:$B$345,LEN($H194))=$H194))</f>
        <v>0</v>
      </c>
      <c r="K194" s="104">
        <f>SUMPRODUCT('[2]表九（录入表）'!E$6:E$345*(LEFT('[2]表九（录入表）'!$B$6:$B$345,LEN($H194))=$H194))</f>
        <v>0</v>
      </c>
      <c r="L194" s="104">
        <f>SUMPRODUCT('[2]表九（录入表）'!F$6:F$345*(LEFT('[2]表九（录入表）'!$B$6:$B$345,LEN($H194))=$H194))</f>
        <v>0</v>
      </c>
      <c r="M194" s="81" t="str">
        <f t="shared" si="6"/>
        <v/>
      </c>
      <c r="N194" s="81" t="str">
        <f t="shared" si="7"/>
        <v/>
      </c>
    </row>
    <row r="195" s="70" customFormat="1" ht="17.1" hidden="1" customHeight="1" spans="1:14">
      <c r="A195" s="101"/>
      <c r="B195" s="105"/>
      <c r="C195" s="106"/>
      <c r="D195" s="107"/>
      <c r="E195" s="107"/>
      <c r="F195" s="108"/>
      <c r="G195" s="108"/>
      <c r="H195" s="101" t="s">
        <v>1201</v>
      </c>
      <c r="I195" s="105" t="s">
        <v>1202</v>
      </c>
      <c r="J195" s="103">
        <f>SUMPRODUCT('[2]表九（录入表）'!D$6:D$345*(LEFT('[2]表九（录入表）'!$B$6:$B$345,LEN($H195))=$H195))</f>
        <v>0</v>
      </c>
      <c r="K195" s="104">
        <f>SUMPRODUCT('[2]表九（录入表）'!E$6:E$345*(LEFT('[2]表九（录入表）'!$B$6:$B$345,LEN($H195))=$H195))</f>
        <v>0</v>
      </c>
      <c r="L195" s="104">
        <f>SUMPRODUCT('[2]表九（录入表）'!F$6:F$345*(LEFT('[2]表九（录入表）'!$B$6:$B$345,LEN($H195))=$H195))</f>
        <v>0</v>
      </c>
      <c r="M195" s="81" t="str">
        <f t="shared" si="6"/>
        <v/>
      </c>
      <c r="N195" s="81" t="str">
        <f t="shared" si="7"/>
        <v/>
      </c>
    </row>
    <row r="196" s="70" customFormat="1" ht="17.1" hidden="1" customHeight="1" spans="1:14">
      <c r="A196" s="101"/>
      <c r="B196" s="105"/>
      <c r="C196" s="106"/>
      <c r="D196" s="107"/>
      <c r="E196" s="107"/>
      <c r="F196" s="108"/>
      <c r="G196" s="108"/>
      <c r="H196" s="101" t="s">
        <v>1203</v>
      </c>
      <c r="I196" s="105" t="s">
        <v>1204</v>
      </c>
      <c r="J196" s="103">
        <f>SUMPRODUCT('[2]表九（录入表）'!D$6:D$345*(LEFT('[2]表九（录入表）'!$B$6:$B$345,LEN($H196))=$H196))</f>
        <v>0</v>
      </c>
      <c r="K196" s="104">
        <f>SUMPRODUCT('[2]表九（录入表）'!E$6:E$345*(LEFT('[2]表九（录入表）'!$B$6:$B$345,LEN($H196))=$H196))</f>
        <v>0</v>
      </c>
      <c r="L196" s="104">
        <f>SUMPRODUCT('[2]表九（录入表）'!F$6:F$345*(LEFT('[2]表九（录入表）'!$B$6:$B$345,LEN($H196))=$H196))</f>
        <v>0</v>
      </c>
      <c r="M196" s="81" t="str">
        <f t="shared" si="6"/>
        <v/>
      </c>
      <c r="N196" s="81" t="str">
        <f t="shared" si="7"/>
        <v/>
      </c>
    </row>
    <row r="197" s="70" customFormat="1" ht="17.1" hidden="1" customHeight="1" spans="1:14">
      <c r="A197" s="101"/>
      <c r="B197" s="105"/>
      <c r="C197" s="106"/>
      <c r="D197" s="107"/>
      <c r="E197" s="107"/>
      <c r="F197" s="108"/>
      <c r="G197" s="108"/>
      <c r="H197" s="101" t="s">
        <v>1205</v>
      </c>
      <c r="I197" s="105" t="s">
        <v>1206</v>
      </c>
      <c r="J197" s="103">
        <f>SUMPRODUCT('[2]表九（录入表）'!D$6:D$345*(LEFT('[2]表九（录入表）'!$B$6:$B$345,LEN($H197))=$H197))</f>
        <v>0</v>
      </c>
      <c r="K197" s="104">
        <f>SUMPRODUCT('[2]表九（录入表）'!E$6:E$345*(LEFT('[2]表九（录入表）'!$B$6:$B$345,LEN($H197))=$H197))</f>
        <v>0</v>
      </c>
      <c r="L197" s="104">
        <f>SUMPRODUCT('[2]表九（录入表）'!F$6:F$345*(LEFT('[2]表九（录入表）'!$B$6:$B$345,LEN($H197))=$H197))</f>
        <v>0</v>
      </c>
      <c r="M197" s="81" t="str">
        <f t="shared" si="6"/>
        <v/>
      </c>
      <c r="N197" s="81" t="str">
        <f t="shared" si="7"/>
        <v/>
      </c>
    </row>
    <row r="198" s="70" customFormat="1" ht="17.1" hidden="1" customHeight="1" spans="1:14">
      <c r="A198" s="101"/>
      <c r="B198" s="105"/>
      <c r="C198" s="106"/>
      <c r="D198" s="107"/>
      <c r="E198" s="107"/>
      <c r="F198" s="108"/>
      <c r="G198" s="108"/>
      <c r="H198" s="101" t="s">
        <v>1207</v>
      </c>
      <c r="I198" s="105" t="s">
        <v>1208</v>
      </c>
      <c r="J198" s="103">
        <f>SUMPRODUCT('[2]表九（录入表）'!D$6:D$345*(LEFT('[2]表九（录入表）'!$B$6:$B$345,LEN($H198))=$H198))</f>
        <v>0</v>
      </c>
      <c r="K198" s="104">
        <f>SUMPRODUCT('[2]表九（录入表）'!E$6:E$345*(LEFT('[2]表九（录入表）'!$B$6:$B$345,LEN($H198))=$H198))</f>
        <v>0</v>
      </c>
      <c r="L198" s="104">
        <f>SUMPRODUCT('[2]表九（录入表）'!F$6:F$345*(LEFT('[2]表九（录入表）'!$B$6:$B$345,LEN($H198))=$H198))</f>
        <v>0</v>
      </c>
      <c r="M198" s="81" t="str">
        <f t="shared" si="6"/>
        <v/>
      </c>
      <c r="N198" s="81" t="str">
        <f t="shared" si="7"/>
        <v/>
      </c>
    </row>
    <row r="199" s="70" customFormat="1" ht="17.1" hidden="1" customHeight="1" spans="1:14">
      <c r="A199" s="101"/>
      <c r="B199" s="105"/>
      <c r="C199" s="106"/>
      <c r="D199" s="107"/>
      <c r="E199" s="107"/>
      <c r="F199" s="108"/>
      <c r="G199" s="108"/>
      <c r="H199" s="101" t="s">
        <v>1209</v>
      </c>
      <c r="I199" s="105" t="s">
        <v>1210</v>
      </c>
      <c r="J199" s="103">
        <f>SUMPRODUCT('[2]表九（录入表）'!D$6:D$345*(LEFT('[2]表九（录入表）'!$B$6:$B$345,LEN($H199))=$H199))</f>
        <v>0</v>
      </c>
      <c r="K199" s="104">
        <f>SUMPRODUCT('[2]表九（录入表）'!E$6:E$345*(LEFT('[2]表九（录入表）'!$B$6:$B$345,LEN($H199))=$H199))</f>
        <v>0</v>
      </c>
      <c r="L199" s="104">
        <f>SUMPRODUCT('[2]表九（录入表）'!F$6:F$345*(LEFT('[2]表九（录入表）'!$B$6:$B$345,LEN($H199))=$H199))</f>
        <v>0</v>
      </c>
      <c r="M199" s="81" t="str">
        <f t="shared" ref="M199:M262" si="8">IFERROR($L199/J199,"")</f>
        <v/>
      </c>
      <c r="N199" s="81" t="str">
        <f t="shared" ref="N199:N262" si="9">IFERROR($L199/K199,"")</f>
        <v/>
      </c>
    </row>
    <row r="200" s="70" customFormat="1" ht="17.1" hidden="1" customHeight="1" spans="1:14">
      <c r="A200" s="101"/>
      <c r="B200" s="105"/>
      <c r="C200" s="106"/>
      <c r="D200" s="107"/>
      <c r="E200" s="107"/>
      <c r="F200" s="108"/>
      <c r="G200" s="108"/>
      <c r="H200" s="101" t="s">
        <v>1537</v>
      </c>
      <c r="I200" s="105" t="s">
        <v>1538</v>
      </c>
      <c r="J200" s="109">
        <f>SUMPRODUCT('[2]表九（录入表）'!D$6:D$345*(LEFT('[2]表九（录入表）'!$B$6:$B$345,LEN($H200))=$H200))</f>
        <v>0</v>
      </c>
      <c r="K200" s="110">
        <f>SUMPRODUCT('[2]表九（录入表）'!E$6:E$345*(LEFT('[2]表九（录入表）'!$B$6:$B$345,LEN($H200))=$H200))</f>
        <v>0</v>
      </c>
      <c r="L200" s="110">
        <f>SUMPRODUCT('[2]表九（录入表）'!F$6:F$345*(LEFT('[2]表九（录入表）'!$B$6:$B$345,LEN($H200))=$H200))</f>
        <v>0</v>
      </c>
      <c r="M200" s="81" t="str">
        <f t="shared" si="8"/>
        <v/>
      </c>
      <c r="N200" s="81" t="str">
        <f t="shared" si="9"/>
        <v/>
      </c>
    </row>
    <row r="201" s="70" customFormat="1" ht="17.1" hidden="1" customHeight="1" spans="1:14">
      <c r="A201" s="101"/>
      <c r="B201" s="105"/>
      <c r="C201" s="106"/>
      <c r="D201" s="107"/>
      <c r="E201" s="107"/>
      <c r="F201" s="108"/>
      <c r="G201" s="108"/>
      <c r="H201" s="101" t="s">
        <v>1211</v>
      </c>
      <c r="I201" s="105" t="s">
        <v>1212</v>
      </c>
      <c r="J201" s="103">
        <f>SUMPRODUCT('[2]表九（录入表）'!D$6:D$345*(LEFT('[2]表九（录入表）'!$B$6:$B$345,LEN($H201))=$H201))</f>
        <v>0</v>
      </c>
      <c r="K201" s="104">
        <f>SUMPRODUCT('[2]表九（录入表）'!E$6:E$345*(LEFT('[2]表九（录入表）'!$B$6:$B$345,LEN($H201))=$H201))</f>
        <v>0</v>
      </c>
      <c r="L201" s="104">
        <f>SUMPRODUCT('[2]表九（录入表）'!F$6:F$345*(LEFT('[2]表九（录入表）'!$B$6:$B$345,LEN($H201))=$H201))</f>
        <v>0</v>
      </c>
      <c r="M201" s="81" t="str">
        <f t="shared" si="8"/>
        <v/>
      </c>
      <c r="N201" s="81" t="str">
        <f t="shared" si="9"/>
        <v/>
      </c>
    </row>
    <row r="202" s="70" customFormat="1" ht="17.1" hidden="1" customHeight="1" spans="1:14">
      <c r="A202" s="101"/>
      <c r="B202" s="105"/>
      <c r="C202" s="106"/>
      <c r="D202" s="107"/>
      <c r="E202" s="107"/>
      <c r="F202" s="108"/>
      <c r="G202" s="108"/>
      <c r="H202" s="101" t="s">
        <v>1213</v>
      </c>
      <c r="I202" s="105" t="s">
        <v>1214</v>
      </c>
      <c r="J202" s="103">
        <f>SUMPRODUCT('[2]表九（录入表）'!D$6:D$345*(LEFT('[2]表九（录入表）'!$B$6:$B$345,LEN($H202))=$H202))</f>
        <v>0</v>
      </c>
      <c r="K202" s="104">
        <f>SUMPRODUCT('[2]表九（录入表）'!E$6:E$345*(LEFT('[2]表九（录入表）'!$B$6:$B$345,LEN($H202))=$H202))</f>
        <v>0</v>
      </c>
      <c r="L202" s="104">
        <f>SUMPRODUCT('[2]表九（录入表）'!F$6:F$345*(LEFT('[2]表九（录入表）'!$B$6:$B$345,LEN($H202))=$H202))</f>
        <v>0</v>
      </c>
      <c r="M202" s="81" t="str">
        <f t="shared" si="8"/>
        <v/>
      </c>
      <c r="N202" s="81" t="str">
        <f t="shared" si="9"/>
        <v/>
      </c>
    </row>
    <row r="203" s="70" customFormat="1" ht="17.1" hidden="1" customHeight="1" spans="1:14">
      <c r="A203" s="101"/>
      <c r="B203" s="105"/>
      <c r="C203" s="106"/>
      <c r="D203" s="107"/>
      <c r="E203" s="107"/>
      <c r="F203" s="108"/>
      <c r="G203" s="108"/>
      <c r="H203" s="216" t="s">
        <v>1215</v>
      </c>
      <c r="I203" s="105" t="s">
        <v>1216</v>
      </c>
      <c r="J203" s="103">
        <f>SUMPRODUCT('[2]表九（录入表）'!D$6:D$345*(LEFT('[2]表九（录入表）'!$B$6:$B$345,LEN($H203))=$H203))</f>
        <v>0</v>
      </c>
      <c r="K203" s="104">
        <f>SUMPRODUCT('[2]表九（录入表）'!E$6:E$345*(LEFT('[2]表九（录入表）'!$B$6:$B$345,LEN($H203))=$H203))</f>
        <v>0</v>
      </c>
      <c r="L203" s="104">
        <f>SUMPRODUCT('[2]表九（录入表）'!F$6:F$345*(LEFT('[2]表九（录入表）'!$B$6:$B$345,LEN($H203))=$H203))</f>
        <v>0</v>
      </c>
      <c r="M203" s="81" t="str">
        <f t="shared" si="8"/>
        <v/>
      </c>
      <c r="N203" s="81" t="str">
        <f t="shared" si="9"/>
        <v/>
      </c>
    </row>
    <row r="204" s="70" customFormat="1" ht="17.1" hidden="1" customHeight="1" spans="1:14">
      <c r="A204" s="101"/>
      <c r="B204" s="105"/>
      <c r="C204" s="106"/>
      <c r="D204" s="107"/>
      <c r="E204" s="107"/>
      <c r="F204" s="108"/>
      <c r="G204" s="108"/>
      <c r="H204" s="101" t="s">
        <v>1217</v>
      </c>
      <c r="I204" s="105" t="s">
        <v>1218</v>
      </c>
      <c r="J204" s="103">
        <f>SUMPRODUCT('[2]表九（录入表）'!D$6:D$345*(LEFT('[2]表九（录入表）'!$B$6:$B$345,LEN($H204))=$H204))</f>
        <v>0</v>
      </c>
      <c r="K204" s="103">
        <f>SUMPRODUCT('[2]表九（录入表）'!E$6:E$345*(LEFT('[2]表九（录入表）'!$B$6:$B$345,LEN($H204))=$H204))</f>
        <v>0</v>
      </c>
      <c r="L204" s="103">
        <f>SUMPRODUCT('[2]表九（录入表）'!F$6:F$345*(LEFT('[2]表九（录入表）'!$B$6:$B$345,LEN($H204))=$H204))</f>
        <v>0</v>
      </c>
      <c r="M204" s="81" t="str">
        <f t="shared" si="8"/>
        <v/>
      </c>
      <c r="N204" s="81" t="str">
        <f t="shared" si="9"/>
        <v/>
      </c>
    </row>
    <row r="205" s="70" customFormat="1" ht="17.1" hidden="1" customHeight="1" spans="1:14">
      <c r="A205" s="101"/>
      <c r="B205" s="105"/>
      <c r="C205" s="106"/>
      <c r="D205" s="107"/>
      <c r="E205" s="107"/>
      <c r="F205" s="108"/>
      <c r="G205" s="108"/>
      <c r="H205" s="101" t="s">
        <v>1219</v>
      </c>
      <c r="I205" s="105" t="s">
        <v>1220</v>
      </c>
      <c r="J205" s="103">
        <f>SUMPRODUCT('[2]表九（录入表）'!D$6:D$345*(LEFT('[2]表九（录入表）'!$B$6:$B$345,LEN($H205))=$H205))</f>
        <v>0</v>
      </c>
      <c r="K205" s="104">
        <f>SUMPRODUCT('[2]表九（录入表）'!E$6:E$345*(LEFT('[2]表九（录入表）'!$B$6:$B$345,LEN($H205))=$H205))</f>
        <v>0</v>
      </c>
      <c r="L205" s="104">
        <f>SUMPRODUCT('[2]表九（录入表）'!F$6:F$345*(LEFT('[2]表九（录入表）'!$B$6:$B$345,LEN($H205))=$H205))</f>
        <v>0</v>
      </c>
      <c r="M205" s="81" t="str">
        <f t="shared" si="8"/>
        <v/>
      </c>
      <c r="N205" s="81" t="str">
        <f t="shared" si="9"/>
        <v/>
      </c>
    </row>
    <row r="206" s="70" customFormat="1" ht="17.1" hidden="1" customHeight="1" spans="1:14">
      <c r="A206" s="101"/>
      <c r="B206" s="105"/>
      <c r="C206" s="106"/>
      <c r="D206" s="107"/>
      <c r="E206" s="107"/>
      <c r="F206" s="108"/>
      <c r="G206" s="108"/>
      <c r="H206" s="101" t="s">
        <v>1221</v>
      </c>
      <c r="I206" s="105" t="s">
        <v>1222</v>
      </c>
      <c r="J206" s="103">
        <f>SUMPRODUCT('[2]表九（录入表）'!D$6:D$345*(LEFT('[2]表九（录入表）'!$B$6:$B$345,LEN($H206))=$H206))</f>
        <v>0</v>
      </c>
      <c r="K206" s="104">
        <f>SUMPRODUCT('[2]表九（录入表）'!E$6:E$345*(LEFT('[2]表九（录入表）'!$B$6:$B$345,LEN($H206))=$H206))</f>
        <v>0</v>
      </c>
      <c r="L206" s="104">
        <f>SUMPRODUCT('[2]表九（录入表）'!F$6:F$345*(LEFT('[2]表九（录入表）'!$B$6:$B$345,LEN($H206))=$H206))</f>
        <v>0</v>
      </c>
      <c r="M206" s="81" t="str">
        <f t="shared" si="8"/>
        <v/>
      </c>
      <c r="N206" s="81" t="str">
        <f t="shared" si="9"/>
        <v/>
      </c>
    </row>
    <row r="207" s="70" customFormat="1" ht="17.1" hidden="1" customHeight="1" spans="1:14">
      <c r="A207" s="101"/>
      <c r="B207" s="105"/>
      <c r="C207" s="106"/>
      <c r="D207" s="107"/>
      <c r="E207" s="107"/>
      <c r="F207" s="108"/>
      <c r="G207" s="108"/>
      <c r="H207" s="101" t="s">
        <v>1539</v>
      </c>
      <c r="I207" s="105" t="s">
        <v>1540</v>
      </c>
      <c r="J207" s="109">
        <f>SUMPRODUCT('[2]表九（录入表）'!D$6:D$345*(LEFT('[2]表九（录入表）'!$B$6:$B$345,LEN($H207))=$H207))</f>
        <v>0</v>
      </c>
      <c r="K207" s="110">
        <f>SUMPRODUCT('[2]表九（录入表）'!E$6:E$345*(LEFT('[2]表九（录入表）'!$B$6:$B$345,LEN($H207))=$H207))</f>
        <v>0</v>
      </c>
      <c r="L207" s="110">
        <f>SUMPRODUCT('[2]表九（录入表）'!F$6:F$345*(LEFT('[2]表九（录入表）'!$B$6:$B$345,LEN($H207))=$H207))</f>
        <v>0</v>
      </c>
      <c r="M207" s="81" t="str">
        <f t="shared" si="8"/>
        <v/>
      </c>
      <c r="N207" s="81" t="str">
        <f t="shared" si="9"/>
        <v/>
      </c>
    </row>
    <row r="208" s="70" customFormat="1" ht="17.1" hidden="1" customHeight="1" spans="1:14">
      <c r="A208" s="101"/>
      <c r="B208" s="105"/>
      <c r="C208" s="106"/>
      <c r="D208" s="107"/>
      <c r="E208" s="107"/>
      <c r="F208" s="108"/>
      <c r="G208" s="108"/>
      <c r="H208" s="101" t="s">
        <v>1223</v>
      </c>
      <c r="I208" s="79" t="s">
        <v>1224</v>
      </c>
      <c r="J208" s="103">
        <f>SUMPRODUCT('[2]表九（录入表）'!D$6:D$345*(LEFT('[2]表九（录入表）'!$B$6:$B$345,LEN($H208))=$H208))</f>
        <v>0</v>
      </c>
      <c r="K208" s="104">
        <f>SUMPRODUCT('[2]表九（录入表）'!E$6:E$345*(LEFT('[2]表九（录入表）'!$B$6:$B$345,LEN($H208))=$H208))</f>
        <v>0</v>
      </c>
      <c r="L208" s="104">
        <f>SUMPRODUCT('[2]表九（录入表）'!F$6:F$345*(LEFT('[2]表九（录入表）'!$B$6:$B$345,LEN($H208))=$H208))</f>
        <v>0</v>
      </c>
      <c r="M208" s="81" t="str">
        <f t="shared" si="8"/>
        <v/>
      </c>
      <c r="N208" s="81" t="str">
        <f t="shared" si="9"/>
        <v/>
      </c>
    </row>
    <row r="209" s="70" customFormat="1" ht="17.1" hidden="1" customHeight="1" spans="1:14">
      <c r="A209" s="101"/>
      <c r="B209" s="105"/>
      <c r="C209" s="106"/>
      <c r="D209" s="107"/>
      <c r="E209" s="107"/>
      <c r="F209" s="108"/>
      <c r="G209" s="108"/>
      <c r="H209" s="101" t="s">
        <v>1225</v>
      </c>
      <c r="I209" s="105" t="s">
        <v>1226</v>
      </c>
      <c r="J209" s="103">
        <f>SUMPRODUCT('[2]表九（录入表）'!D$6:D$345*(LEFT('[2]表九（录入表）'!$B$6:$B$345,LEN($H209))=$H209))</f>
        <v>0</v>
      </c>
      <c r="K209" s="104">
        <f>SUMPRODUCT('[2]表九（录入表）'!E$6:E$345*(LEFT('[2]表九（录入表）'!$B$6:$B$345,LEN($H209))=$H209))</f>
        <v>0</v>
      </c>
      <c r="L209" s="104">
        <f>SUMPRODUCT('[2]表九（录入表）'!F$6:F$345*(LEFT('[2]表九（录入表）'!$B$6:$B$345,LEN($H209))=$H209))</f>
        <v>0</v>
      </c>
      <c r="M209" s="81" t="str">
        <f t="shared" si="8"/>
        <v/>
      </c>
      <c r="N209" s="81" t="str">
        <f t="shared" si="9"/>
        <v/>
      </c>
    </row>
    <row r="210" s="70" customFormat="1" ht="17.1" hidden="1" customHeight="1" spans="1:14">
      <c r="A210" s="101"/>
      <c r="B210" s="105"/>
      <c r="C210" s="106"/>
      <c r="D210" s="107"/>
      <c r="E210" s="107"/>
      <c r="F210" s="108"/>
      <c r="G210" s="108"/>
      <c r="H210" s="101" t="s">
        <v>1227</v>
      </c>
      <c r="I210" s="105" t="s">
        <v>1228</v>
      </c>
      <c r="J210" s="103">
        <f>SUMPRODUCT('[2]表九（录入表）'!D$6:D$345*(LEFT('[2]表九（录入表）'!$B$6:$B$345,LEN($H210))=$H210))</f>
        <v>0</v>
      </c>
      <c r="K210" s="104">
        <f>SUMPRODUCT('[2]表九（录入表）'!E$6:E$345*(LEFT('[2]表九（录入表）'!$B$6:$B$345,LEN($H210))=$H210))</f>
        <v>0</v>
      </c>
      <c r="L210" s="104">
        <f>SUMPRODUCT('[2]表九（录入表）'!F$6:F$345*(LEFT('[2]表九（录入表）'!$B$6:$B$345,LEN($H210))=$H210))</f>
        <v>0</v>
      </c>
      <c r="M210" s="81" t="str">
        <f t="shared" si="8"/>
        <v/>
      </c>
      <c r="N210" s="81" t="str">
        <f t="shared" si="9"/>
        <v/>
      </c>
    </row>
    <row r="211" s="70" customFormat="1" ht="17.1" hidden="1" customHeight="1" spans="1:14">
      <c r="A211" s="101"/>
      <c r="B211" s="105"/>
      <c r="C211" s="106"/>
      <c r="D211" s="107"/>
      <c r="E211" s="107"/>
      <c r="F211" s="108"/>
      <c r="G211" s="108"/>
      <c r="H211" s="101" t="s">
        <v>1229</v>
      </c>
      <c r="I211" s="105" t="s">
        <v>1230</v>
      </c>
      <c r="J211" s="103">
        <f>SUMPRODUCT('[2]表九（录入表）'!D$6:D$345*(LEFT('[2]表九（录入表）'!$B$6:$B$345,LEN($H211))=$H211))</f>
        <v>0</v>
      </c>
      <c r="K211" s="104">
        <f>SUMPRODUCT('[2]表九（录入表）'!E$6:E$345*(LEFT('[2]表九（录入表）'!$B$6:$B$345,LEN($H211))=$H211))</f>
        <v>0</v>
      </c>
      <c r="L211" s="104">
        <f>SUMPRODUCT('[2]表九（录入表）'!F$6:F$345*(LEFT('[2]表九（录入表）'!$B$6:$B$345,LEN($H211))=$H211))</f>
        <v>0</v>
      </c>
      <c r="M211" s="81" t="str">
        <f t="shared" si="8"/>
        <v/>
      </c>
      <c r="N211" s="81" t="str">
        <f t="shared" si="9"/>
        <v/>
      </c>
    </row>
    <row r="212" s="70" customFormat="1" ht="17.1" hidden="1" customHeight="1" spans="1:14">
      <c r="A212" s="101"/>
      <c r="B212" s="105"/>
      <c r="C212" s="106"/>
      <c r="D212" s="107"/>
      <c r="E212" s="107"/>
      <c r="F212" s="108"/>
      <c r="G212" s="108"/>
      <c r="H212" s="101" t="s">
        <v>1231</v>
      </c>
      <c r="I212" s="105" t="s">
        <v>1232</v>
      </c>
      <c r="J212" s="103">
        <f>SUMPRODUCT('[2]表九（录入表）'!D$6:D$345*(LEFT('[2]表九（录入表）'!$B$6:$B$345,LEN($H212))=$H212))</f>
        <v>0</v>
      </c>
      <c r="K212" s="104">
        <f>SUMPRODUCT('[2]表九（录入表）'!E$6:E$345*(LEFT('[2]表九（录入表）'!$B$6:$B$345,LEN($H212))=$H212))</f>
        <v>0</v>
      </c>
      <c r="L212" s="104">
        <f>SUMPRODUCT('[2]表九（录入表）'!F$6:F$345*(LEFT('[2]表九（录入表）'!$B$6:$B$345,LEN($H212))=$H212))</f>
        <v>0</v>
      </c>
      <c r="M212" s="81" t="str">
        <f t="shared" si="8"/>
        <v/>
      </c>
      <c r="N212" s="81" t="str">
        <f t="shared" si="9"/>
        <v/>
      </c>
    </row>
    <row r="213" s="70" customFormat="1" ht="17.1" hidden="1" customHeight="1" spans="1:14">
      <c r="A213" s="101"/>
      <c r="B213" s="105"/>
      <c r="C213" s="106"/>
      <c r="D213" s="107"/>
      <c r="E213" s="107"/>
      <c r="F213" s="108"/>
      <c r="G213" s="108"/>
      <c r="H213" s="101" t="s">
        <v>1233</v>
      </c>
      <c r="I213" s="105" t="s">
        <v>1234</v>
      </c>
      <c r="J213" s="103">
        <f>SUMPRODUCT('[2]表九（录入表）'!D$6:D$345*(LEFT('[2]表九（录入表）'!$B$6:$B$345,LEN($H213))=$H213))</f>
        <v>0</v>
      </c>
      <c r="K213" s="104">
        <f>SUMPRODUCT('[2]表九（录入表）'!E$6:E$345*(LEFT('[2]表九（录入表）'!$B$6:$B$345,LEN($H213))=$H213))</f>
        <v>0</v>
      </c>
      <c r="L213" s="104">
        <f>SUMPRODUCT('[2]表九（录入表）'!F$6:F$345*(LEFT('[2]表九（录入表）'!$B$6:$B$345,LEN($H213))=$H213))</f>
        <v>0</v>
      </c>
      <c r="M213" s="81" t="str">
        <f t="shared" si="8"/>
        <v/>
      </c>
      <c r="N213" s="81" t="str">
        <f t="shared" si="9"/>
        <v/>
      </c>
    </row>
    <row r="214" s="70" customFormat="1" ht="17.1" hidden="1" customHeight="1" spans="1:14">
      <c r="A214" s="101"/>
      <c r="B214" s="105"/>
      <c r="C214" s="106"/>
      <c r="D214" s="107"/>
      <c r="E214" s="107"/>
      <c r="F214" s="108"/>
      <c r="G214" s="108"/>
      <c r="H214" s="101" t="s">
        <v>1235</v>
      </c>
      <c r="I214" s="105" t="s">
        <v>1236</v>
      </c>
      <c r="J214" s="103">
        <f>SUMPRODUCT('[2]表九（录入表）'!D$6:D$345*(LEFT('[2]表九（录入表）'!$B$6:$B$345,LEN($H214))=$H214))</f>
        <v>0</v>
      </c>
      <c r="K214" s="104">
        <f>SUMPRODUCT('[2]表九（录入表）'!E$6:E$345*(LEFT('[2]表九（录入表）'!$B$6:$B$345,LEN($H214))=$H214))</f>
        <v>0</v>
      </c>
      <c r="L214" s="104">
        <f>SUMPRODUCT('[2]表九（录入表）'!F$6:F$345*(LEFT('[2]表九（录入表）'!$B$6:$B$345,LEN($H214))=$H214))</f>
        <v>0</v>
      </c>
      <c r="M214" s="81" t="str">
        <f t="shared" si="8"/>
        <v/>
      </c>
      <c r="N214" s="81" t="str">
        <f t="shared" si="9"/>
        <v/>
      </c>
    </row>
    <row r="215" s="70" customFormat="1" ht="17.1" hidden="1" customHeight="1" spans="1:14">
      <c r="A215" s="101"/>
      <c r="B215" s="105"/>
      <c r="C215" s="106"/>
      <c r="D215" s="107"/>
      <c r="E215" s="107"/>
      <c r="F215" s="108"/>
      <c r="G215" s="108"/>
      <c r="H215" s="101" t="s">
        <v>1237</v>
      </c>
      <c r="I215" s="105" t="s">
        <v>1238</v>
      </c>
      <c r="J215" s="103">
        <f>SUMPRODUCT('[2]表九（录入表）'!D$6:D$345*(LEFT('[2]表九（录入表）'!$B$6:$B$345,LEN($H215))=$H215))</f>
        <v>0</v>
      </c>
      <c r="K215" s="104">
        <f>SUMPRODUCT('[2]表九（录入表）'!E$6:E$345*(LEFT('[2]表九（录入表）'!$B$6:$B$345,LEN($H215))=$H215))</f>
        <v>0</v>
      </c>
      <c r="L215" s="104">
        <f>SUMPRODUCT('[2]表九（录入表）'!F$6:F$345*(LEFT('[2]表九（录入表）'!$B$6:$B$345,LEN($H215))=$H215))</f>
        <v>0</v>
      </c>
      <c r="M215" s="81" t="str">
        <f t="shared" si="8"/>
        <v/>
      </c>
      <c r="N215" s="81" t="str">
        <f t="shared" si="9"/>
        <v/>
      </c>
    </row>
    <row r="216" s="70" customFormat="1" ht="17.1" hidden="1" customHeight="1" spans="1:14">
      <c r="A216" s="101"/>
      <c r="B216" s="105"/>
      <c r="C216" s="106"/>
      <c r="D216" s="107"/>
      <c r="E216" s="107"/>
      <c r="F216" s="108"/>
      <c r="G216" s="108"/>
      <c r="H216" s="101" t="s">
        <v>1239</v>
      </c>
      <c r="I216" s="105" t="s">
        <v>1240</v>
      </c>
      <c r="J216" s="103">
        <f>SUMPRODUCT('[2]表九（录入表）'!D$6:D$345*(LEFT('[2]表九（录入表）'!$B$6:$B$345,LEN($H216))=$H216))</f>
        <v>0</v>
      </c>
      <c r="K216" s="103">
        <f>SUMPRODUCT('[2]表九（录入表）'!E$6:E$345*(LEFT('[2]表九（录入表）'!$B$6:$B$345,LEN($H216))=$H216))</f>
        <v>0</v>
      </c>
      <c r="L216" s="103">
        <f>SUMPRODUCT('[2]表九（录入表）'!F$6:F$345*(LEFT('[2]表九（录入表）'!$B$6:$B$345,LEN($H216))=$H216))</f>
        <v>0</v>
      </c>
      <c r="M216" s="81" t="str">
        <f t="shared" si="8"/>
        <v/>
      </c>
      <c r="N216" s="81" t="str">
        <f t="shared" si="9"/>
        <v/>
      </c>
    </row>
    <row r="217" s="70" customFormat="1" ht="17.1" hidden="1" customHeight="1" spans="1:14">
      <c r="A217" s="101"/>
      <c r="B217" s="105"/>
      <c r="C217" s="106"/>
      <c r="D217" s="107"/>
      <c r="E217" s="107"/>
      <c r="F217" s="108"/>
      <c r="G217" s="108"/>
      <c r="H217" s="101" t="s">
        <v>1541</v>
      </c>
      <c r="I217" s="105" t="s">
        <v>1542</v>
      </c>
      <c r="J217" s="109">
        <f>SUMPRODUCT('[2]表九（录入表）'!D$6:D$345*(LEFT('[2]表九（录入表）'!$B$6:$B$345,LEN($H217))=$H217))</f>
        <v>0</v>
      </c>
      <c r="K217" s="109">
        <f>SUMPRODUCT('[2]表九（录入表）'!E$6:E$345*(LEFT('[2]表九（录入表）'!$B$6:$B$345,LEN($H217))=$H217))</f>
        <v>0</v>
      </c>
      <c r="L217" s="109">
        <f>SUMPRODUCT('[2]表九（录入表）'!F$6:F$345*(LEFT('[2]表九（录入表）'!$B$6:$B$345,LEN($H217))=$H217))</f>
        <v>0</v>
      </c>
      <c r="M217" s="81" t="str">
        <f t="shared" si="8"/>
        <v/>
      </c>
      <c r="N217" s="81" t="str">
        <f t="shared" si="9"/>
        <v/>
      </c>
    </row>
    <row r="218" s="70" customFormat="1" ht="17.1" hidden="1" customHeight="1" spans="1:14">
      <c r="A218" s="101"/>
      <c r="B218" s="105"/>
      <c r="C218" s="106"/>
      <c r="D218" s="107"/>
      <c r="E218" s="107"/>
      <c r="F218" s="108"/>
      <c r="G218" s="108"/>
      <c r="H218" s="101" t="s">
        <v>1241</v>
      </c>
      <c r="I218" s="105" t="s">
        <v>1181</v>
      </c>
      <c r="J218" s="103">
        <f>SUMPRODUCT('[2]表九（录入表）'!D$6:D$345*(LEFT('[2]表九（录入表）'!$B$6:$B$345,LEN($H218))=$H218))</f>
        <v>0</v>
      </c>
      <c r="K218" s="104">
        <f>SUMPRODUCT('[2]表九（录入表）'!E$6:E$345*(LEFT('[2]表九（录入表）'!$B$6:$B$345,LEN($H218))=$H218))</f>
        <v>0</v>
      </c>
      <c r="L218" s="104">
        <f>SUMPRODUCT('[2]表九（录入表）'!F$6:F$345*(LEFT('[2]表九（录入表）'!$B$6:$B$345,LEN($H218))=$H218))</f>
        <v>0</v>
      </c>
      <c r="M218" s="81" t="str">
        <f t="shared" si="8"/>
        <v/>
      </c>
      <c r="N218" s="81" t="str">
        <f t="shared" si="9"/>
        <v/>
      </c>
    </row>
    <row r="219" s="70" customFormat="1" ht="17.1" hidden="1" customHeight="1" spans="1:14">
      <c r="A219" s="101"/>
      <c r="B219" s="105"/>
      <c r="C219" s="106"/>
      <c r="D219" s="107"/>
      <c r="E219" s="107"/>
      <c r="F219" s="108"/>
      <c r="G219" s="108"/>
      <c r="H219" s="101" t="s">
        <v>1242</v>
      </c>
      <c r="I219" s="105" t="s">
        <v>1243</v>
      </c>
      <c r="J219" s="103">
        <f>SUMPRODUCT('[2]表九（录入表）'!D$6:D$345*(LEFT('[2]表九（录入表）'!$B$6:$B$345,LEN($H219))=$H219))</f>
        <v>0</v>
      </c>
      <c r="K219" s="104">
        <f>SUMPRODUCT('[2]表九（录入表）'!E$6:E$345*(LEFT('[2]表九（录入表）'!$B$6:$B$345,LEN($H219))=$H219))</f>
        <v>0</v>
      </c>
      <c r="L219" s="104">
        <f>SUMPRODUCT('[2]表九（录入表）'!F$6:F$345*(LEFT('[2]表九（录入表）'!$B$6:$B$345,LEN($H219))=$H219))</f>
        <v>0</v>
      </c>
      <c r="M219" s="81" t="str">
        <f t="shared" si="8"/>
        <v/>
      </c>
      <c r="N219" s="81" t="str">
        <f t="shared" si="9"/>
        <v/>
      </c>
    </row>
    <row r="220" s="70" customFormat="1" ht="17.1" hidden="1" customHeight="1" spans="1:14">
      <c r="A220" s="101"/>
      <c r="B220" s="105"/>
      <c r="C220" s="106"/>
      <c r="D220" s="107"/>
      <c r="E220" s="107"/>
      <c r="F220" s="108"/>
      <c r="G220" s="108"/>
      <c r="H220" s="101" t="s">
        <v>1543</v>
      </c>
      <c r="I220" s="105" t="s">
        <v>1544</v>
      </c>
      <c r="J220" s="109">
        <f>SUMPRODUCT('[2]表九（录入表）'!D$6:D$345*(LEFT('[2]表九（录入表）'!$B$6:$B$345,LEN($H220))=$H220))</f>
        <v>0</v>
      </c>
      <c r="K220" s="110">
        <f>SUMPRODUCT('[2]表九（录入表）'!E$6:E$345*(LEFT('[2]表九（录入表）'!$B$6:$B$345,LEN($H220))=$H220))</f>
        <v>0</v>
      </c>
      <c r="L220" s="110">
        <f>SUMPRODUCT('[2]表九（录入表）'!F$6:F$345*(LEFT('[2]表九（录入表）'!$B$6:$B$345,LEN($H220))=$H220))</f>
        <v>0</v>
      </c>
      <c r="M220" s="81" t="str">
        <f t="shared" si="8"/>
        <v/>
      </c>
      <c r="N220" s="81" t="str">
        <f t="shared" si="9"/>
        <v/>
      </c>
    </row>
    <row r="221" s="70" customFormat="1" ht="17.1" hidden="1" customHeight="1" spans="1:14">
      <c r="A221" s="101"/>
      <c r="B221" s="105"/>
      <c r="C221" s="106"/>
      <c r="D221" s="107"/>
      <c r="E221" s="107"/>
      <c r="F221" s="108"/>
      <c r="G221" s="108"/>
      <c r="H221" s="101" t="s">
        <v>1244</v>
      </c>
      <c r="I221" s="105" t="s">
        <v>1181</v>
      </c>
      <c r="J221" s="103">
        <f>SUMPRODUCT('[2]表九（录入表）'!D$6:D$345*(LEFT('[2]表九（录入表）'!$B$6:$B$345,LEN($H221))=$H221))</f>
        <v>0</v>
      </c>
      <c r="K221" s="104">
        <f>SUMPRODUCT('[2]表九（录入表）'!E$6:E$345*(LEFT('[2]表九（录入表）'!$B$6:$B$345,LEN($H221))=$H221))</f>
        <v>0</v>
      </c>
      <c r="L221" s="104">
        <f>SUMPRODUCT('[2]表九（录入表）'!F$6:F$345*(LEFT('[2]表九（录入表）'!$B$6:$B$345,LEN($H221))=$H221))</f>
        <v>0</v>
      </c>
      <c r="M221" s="81" t="str">
        <f t="shared" si="8"/>
        <v/>
      </c>
      <c r="N221" s="81" t="str">
        <f t="shared" si="9"/>
        <v/>
      </c>
    </row>
    <row r="222" s="70" customFormat="1" ht="17.1" hidden="1" customHeight="1" spans="1:14">
      <c r="A222" s="101"/>
      <c r="B222" s="105"/>
      <c r="C222" s="106"/>
      <c r="D222" s="107"/>
      <c r="E222" s="107"/>
      <c r="F222" s="108"/>
      <c r="G222" s="108"/>
      <c r="H222" s="101" t="s">
        <v>1245</v>
      </c>
      <c r="I222" s="105" t="s">
        <v>1246</v>
      </c>
      <c r="J222" s="103">
        <f>SUMPRODUCT('[2]表九（录入表）'!D$6:D$345*(LEFT('[2]表九（录入表）'!$B$6:$B$345,LEN($H222))=$H222))</f>
        <v>0</v>
      </c>
      <c r="K222" s="104">
        <f>SUMPRODUCT('[2]表九（录入表）'!E$6:E$345*(LEFT('[2]表九（录入表）'!$B$6:$B$345,LEN($H222))=$H222))</f>
        <v>0</v>
      </c>
      <c r="L222" s="104">
        <f>SUMPRODUCT('[2]表九（录入表）'!F$6:F$345*(LEFT('[2]表九（录入表）'!$B$6:$B$345,LEN($H222))=$H222))</f>
        <v>0</v>
      </c>
      <c r="M222" s="81" t="str">
        <f t="shared" si="8"/>
        <v/>
      </c>
      <c r="N222" s="81" t="str">
        <f t="shared" si="9"/>
        <v/>
      </c>
    </row>
    <row r="223" s="70" customFormat="1" ht="17.1" hidden="1" customHeight="1" spans="1:14">
      <c r="A223" s="101"/>
      <c r="B223" s="105"/>
      <c r="C223" s="106"/>
      <c r="D223" s="107"/>
      <c r="E223" s="107"/>
      <c r="F223" s="108"/>
      <c r="G223" s="108"/>
      <c r="H223" s="101" t="s">
        <v>1247</v>
      </c>
      <c r="I223" s="105" t="s">
        <v>1248</v>
      </c>
      <c r="J223" s="109">
        <f>SUMPRODUCT('[2]表九（录入表）'!D$6:D$345*(LEFT('[2]表九（录入表）'!$B$6:$B$345,LEN($H223))=$H223))</f>
        <v>0</v>
      </c>
      <c r="K223" s="110">
        <f>SUMPRODUCT('[2]表九（录入表）'!E$6:E$345*(LEFT('[2]表九（录入表）'!$B$6:$B$345,LEN($H223))=$H223))</f>
        <v>0</v>
      </c>
      <c r="L223" s="110">
        <f>SUMPRODUCT('[2]表九（录入表）'!F$6:F$345*(LEFT('[2]表九（录入表）'!$B$6:$B$345,LEN($H223))=$H223))</f>
        <v>0</v>
      </c>
      <c r="M223" s="81" t="str">
        <f t="shared" si="8"/>
        <v/>
      </c>
      <c r="N223" s="81" t="str">
        <f t="shared" si="9"/>
        <v/>
      </c>
    </row>
    <row r="224" s="70" customFormat="1" ht="17.1" hidden="1" customHeight="1" spans="1:14">
      <c r="A224" s="101"/>
      <c r="B224" s="105"/>
      <c r="C224" s="106"/>
      <c r="D224" s="107"/>
      <c r="E224" s="107"/>
      <c r="F224" s="108"/>
      <c r="G224" s="108"/>
      <c r="H224" s="101" t="s">
        <v>1545</v>
      </c>
      <c r="I224" s="105" t="s">
        <v>1460</v>
      </c>
      <c r="J224" s="109">
        <f>SUMPRODUCT('[2]表九（录入表）'!D$6:D$345*(LEFT('[2]表九（录入表）'!$B$6:$B$345,LEN($H224))=$H224))</f>
        <v>0</v>
      </c>
      <c r="K224" s="110">
        <f>SUMPRODUCT('[2]表九（录入表）'!E$6:E$345*(LEFT('[2]表九（录入表）'!$B$6:$B$345,LEN($H224))=$H224))</f>
        <v>0</v>
      </c>
      <c r="L224" s="113">
        <f>SUMPRODUCT('[2]表九（录入表）'!F$6:F$345*(LEFT('[2]表九（录入表）'!$B$6:$B$345,LEN($H224))=$H224))</f>
        <v>0</v>
      </c>
      <c r="M224" s="81" t="str">
        <f t="shared" si="8"/>
        <v/>
      </c>
      <c r="N224" s="81" t="str">
        <f t="shared" si="9"/>
        <v/>
      </c>
    </row>
    <row r="225" s="70" customFormat="1" ht="17.1" hidden="1" customHeight="1" spans="1:14">
      <c r="A225" s="101"/>
      <c r="B225" s="105"/>
      <c r="C225" s="106"/>
      <c r="D225" s="107"/>
      <c r="E225" s="107"/>
      <c r="F225" s="108"/>
      <c r="G225" s="108"/>
      <c r="H225" s="101" t="s">
        <v>1249</v>
      </c>
      <c r="I225" s="105" t="s">
        <v>372</v>
      </c>
      <c r="J225" s="103">
        <f>SUMPRODUCT('[2]表九（录入表）'!D$6:D$345*(LEFT('[2]表九（录入表）'!$B$6:$B$345,LEN($H225))=$H225))</f>
        <v>0</v>
      </c>
      <c r="K225" s="104">
        <f>SUMPRODUCT('[2]表九（录入表）'!E$6:E$345*(LEFT('[2]表九（录入表）'!$B$6:$B$345,LEN($H225))=$H225))</f>
        <v>0</v>
      </c>
      <c r="L225" s="104">
        <f>SUMPRODUCT('[2]表九（录入表）'!F$6:F$345*(LEFT('[2]表九（录入表）'!$B$6:$B$345,LEN($H225))=$H225))</f>
        <v>0</v>
      </c>
      <c r="M225" s="81" t="str">
        <f t="shared" si="8"/>
        <v/>
      </c>
      <c r="N225" s="81" t="str">
        <f t="shared" si="9"/>
        <v/>
      </c>
    </row>
    <row r="226" s="70" customFormat="1" ht="17.1" hidden="1" customHeight="1" spans="1:14">
      <c r="A226" s="101"/>
      <c r="B226" s="105"/>
      <c r="C226" s="106"/>
      <c r="D226" s="107"/>
      <c r="E226" s="107"/>
      <c r="F226" s="108"/>
      <c r="G226" s="108"/>
      <c r="H226" s="101" t="s">
        <v>1250</v>
      </c>
      <c r="I226" s="105" t="s">
        <v>374</v>
      </c>
      <c r="J226" s="103">
        <f>SUMPRODUCT('[2]表九（录入表）'!D$6:D$345*(LEFT('[2]表九（录入表）'!$B$6:$B$345,LEN($H226))=$H226))</f>
        <v>0</v>
      </c>
      <c r="K226" s="104">
        <f>SUMPRODUCT('[2]表九（录入表）'!E$6:E$345*(LEFT('[2]表九（录入表）'!$B$6:$B$345,LEN($H226))=$H226))</f>
        <v>0</v>
      </c>
      <c r="L226" s="104">
        <f>SUMPRODUCT('[2]表九（录入表）'!F$6:F$345*(LEFT('[2]表九（录入表）'!$B$6:$B$345,LEN($H226))=$H226))</f>
        <v>0</v>
      </c>
      <c r="M226" s="81" t="str">
        <f t="shared" si="8"/>
        <v/>
      </c>
      <c r="N226" s="81" t="str">
        <f t="shared" si="9"/>
        <v/>
      </c>
    </row>
    <row r="227" s="70" customFormat="1" ht="17.1" hidden="1" customHeight="1" spans="1:14">
      <c r="A227" s="101"/>
      <c r="B227" s="105"/>
      <c r="C227" s="106"/>
      <c r="D227" s="107"/>
      <c r="E227" s="107"/>
      <c r="F227" s="108"/>
      <c r="G227" s="108"/>
      <c r="H227" s="101" t="s">
        <v>1251</v>
      </c>
      <c r="I227" s="105" t="s">
        <v>376</v>
      </c>
      <c r="J227" s="103">
        <f>SUMPRODUCT('[2]表九（录入表）'!D$6:D$345*(LEFT('[2]表九（录入表）'!$B$6:$B$345,LEN($H227))=$H227))</f>
        <v>0</v>
      </c>
      <c r="K227" s="104">
        <f>SUMPRODUCT('[2]表九（录入表）'!E$6:E$345*(LEFT('[2]表九（录入表）'!$B$6:$B$345,LEN($H227))=$H227))</f>
        <v>0</v>
      </c>
      <c r="L227" s="104">
        <f>SUMPRODUCT('[2]表九（录入表）'!F$6:F$345*(LEFT('[2]表九（录入表）'!$B$6:$B$345,LEN($H227))=$H227))</f>
        <v>0</v>
      </c>
      <c r="M227" s="81" t="str">
        <f t="shared" si="8"/>
        <v/>
      </c>
      <c r="N227" s="81" t="str">
        <f t="shared" si="9"/>
        <v/>
      </c>
    </row>
    <row r="228" s="70" customFormat="1" ht="17.1" hidden="1" customHeight="1" spans="1:14">
      <c r="A228" s="101"/>
      <c r="B228" s="105"/>
      <c r="C228" s="106"/>
      <c r="D228" s="107"/>
      <c r="E228" s="107"/>
      <c r="F228" s="108"/>
      <c r="G228" s="108"/>
      <c r="H228" s="101" t="s">
        <v>1252</v>
      </c>
      <c r="I228" s="105" t="s">
        <v>378</v>
      </c>
      <c r="J228" s="103">
        <f>SUMPRODUCT('[2]表九（录入表）'!D$6:D$345*(LEFT('[2]表九（录入表）'!$B$6:$B$345,LEN($H228))=$H228))</f>
        <v>0</v>
      </c>
      <c r="K228" s="104">
        <f>SUMPRODUCT('[2]表九（录入表）'!E$6:E$345*(LEFT('[2]表九（录入表）'!$B$6:$B$345,LEN($H228))=$H228))</f>
        <v>0</v>
      </c>
      <c r="L228" s="104">
        <f>SUMPRODUCT('[2]表九（录入表）'!F$6:F$345*(LEFT('[2]表九（录入表）'!$B$6:$B$345,LEN($H228))=$H228))</f>
        <v>0</v>
      </c>
      <c r="M228" s="81" t="str">
        <f t="shared" si="8"/>
        <v/>
      </c>
      <c r="N228" s="81" t="str">
        <f t="shared" si="9"/>
        <v/>
      </c>
    </row>
    <row r="229" s="70" customFormat="1" ht="17.1" customHeight="1" spans="1:14">
      <c r="A229" s="101"/>
      <c r="B229" s="105"/>
      <c r="C229" s="106"/>
      <c r="D229" s="107"/>
      <c r="E229" s="107"/>
      <c r="F229" s="108"/>
      <c r="G229" s="108"/>
      <c r="H229" s="101" t="s">
        <v>1253</v>
      </c>
      <c r="I229" s="105" t="s">
        <v>380</v>
      </c>
      <c r="J229" s="103">
        <f>SUMPRODUCT('[2]表九（录入表）'!D$6:D$345*(LEFT('[2]表九（录入表）'!$B$6:$B$345,LEN($H229))=$H229))</f>
        <v>0</v>
      </c>
      <c r="K229" s="104">
        <f>SUMPRODUCT('[2]表九（录入表）'!E$6:E$345*(LEFT('[2]表九（录入表）'!$B$6:$B$345,LEN($H229))=$H229))</f>
        <v>0</v>
      </c>
      <c r="L229" s="104">
        <f>SUMPRODUCT('[2]表九（录入表）'!F$6:F$345*(LEFT('[2]表九（录入表）'!$B$6:$B$345,LEN($H229))=$H229))</f>
        <v>0</v>
      </c>
      <c r="M229" s="81" t="str">
        <f t="shared" si="8"/>
        <v/>
      </c>
      <c r="N229" s="81" t="str">
        <f t="shared" si="9"/>
        <v/>
      </c>
    </row>
    <row r="230" s="70" customFormat="1" ht="17.1" customHeight="1" spans="1:14">
      <c r="A230" s="101"/>
      <c r="B230" s="105"/>
      <c r="C230" s="106"/>
      <c r="D230" s="107"/>
      <c r="E230" s="107"/>
      <c r="F230" s="108"/>
      <c r="G230" s="108"/>
      <c r="H230" s="101" t="s">
        <v>381</v>
      </c>
      <c r="I230" s="105" t="s">
        <v>382</v>
      </c>
      <c r="J230" s="109">
        <f>SUMPRODUCT('[2]表九（录入表）'!D$6:D$345*(LEFT('[2]表九（录入表）'!$B$6:$B$345,LEN($H230))=$H230))</f>
        <v>0</v>
      </c>
      <c r="K230" s="110">
        <f>SUMPRODUCT('[2]表九（录入表）'!E$6:E$345*(LEFT('[2]表九（录入表）'!$B$6:$B$345,LEN($H230))=$H230))</f>
        <v>101</v>
      </c>
      <c r="L230" s="110">
        <f>SUMPRODUCT('[2]表九（录入表）'!F$6:F$345*(LEFT('[2]表九（录入表）'!$B$6:$B$345,LEN($H230))=$H230))</f>
        <v>0</v>
      </c>
      <c r="M230" s="81" t="str">
        <f t="shared" si="8"/>
        <v/>
      </c>
      <c r="N230" s="81">
        <f t="shared" si="9"/>
        <v>0</v>
      </c>
    </row>
    <row r="231" s="70" customFormat="1" ht="17.1" customHeight="1" spans="1:14">
      <c r="A231" s="101"/>
      <c r="B231" s="105"/>
      <c r="C231" s="106"/>
      <c r="D231" s="107"/>
      <c r="E231" s="107"/>
      <c r="F231" s="108"/>
      <c r="G231" s="108"/>
      <c r="H231" s="101" t="s">
        <v>1546</v>
      </c>
      <c r="I231" s="105" t="s">
        <v>1547</v>
      </c>
      <c r="J231" s="109">
        <f>SUMPRODUCT('[2]表九（录入表）'!D$6:D$345*(LEFT('[2]表九（录入表）'!$B$6:$B$345,LEN($H231))=$H231))</f>
        <v>0</v>
      </c>
      <c r="K231" s="110">
        <f>SUMPRODUCT('[2]表九（录入表）'!E$6:E$345*(LEFT('[2]表九（录入表）'!$B$6:$B$345,LEN($H231))=$H231))</f>
        <v>0</v>
      </c>
      <c r="L231" s="110">
        <f>SUMPRODUCT('[2]表九（录入表）'!F$6:F$345*(LEFT('[2]表九（录入表）'!$B$6:$B$345,LEN($H231))=$H231))</f>
        <v>0</v>
      </c>
      <c r="M231" s="81" t="str">
        <f t="shared" si="8"/>
        <v/>
      </c>
      <c r="N231" s="81" t="str">
        <f t="shared" si="9"/>
        <v/>
      </c>
    </row>
    <row r="232" s="70" customFormat="1" ht="17.1" customHeight="1" spans="1:14">
      <c r="A232" s="101"/>
      <c r="B232" s="105"/>
      <c r="C232" s="106"/>
      <c r="D232" s="107"/>
      <c r="E232" s="107"/>
      <c r="F232" s="108"/>
      <c r="G232" s="108"/>
      <c r="H232" s="101" t="s">
        <v>1254</v>
      </c>
      <c r="I232" s="105" t="s">
        <v>1255</v>
      </c>
      <c r="J232" s="103">
        <f>SUMPRODUCT('[2]表九（录入表）'!D$6:D$345*(LEFT('[2]表九（录入表）'!$B$6:$B$345,LEN($H232))=$H232))</f>
        <v>0</v>
      </c>
      <c r="K232" s="104">
        <f>SUMPRODUCT('[2]表九（录入表）'!E$6:E$345*(LEFT('[2]表九（录入表）'!$B$6:$B$345,LEN($H232))=$H232))</f>
        <v>0</v>
      </c>
      <c r="L232" s="104">
        <f>SUMPRODUCT('[2]表九（录入表）'!F$6:F$345*(LEFT('[2]表九（录入表）'!$B$6:$B$345,LEN($H232))=$H232))</f>
        <v>0</v>
      </c>
      <c r="M232" s="81" t="str">
        <f t="shared" si="8"/>
        <v/>
      </c>
      <c r="N232" s="81" t="str">
        <f t="shared" si="9"/>
        <v/>
      </c>
    </row>
    <row r="233" s="70" customFormat="1" ht="17.1" customHeight="1" spans="1:14">
      <c r="A233" s="101"/>
      <c r="B233" s="105"/>
      <c r="C233" s="106"/>
      <c r="D233" s="107"/>
      <c r="E233" s="107"/>
      <c r="F233" s="108"/>
      <c r="G233" s="108"/>
      <c r="H233" s="101" t="s">
        <v>1256</v>
      </c>
      <c r="I233" s="105" t="s">
        <v>1257</v>
      </c>
      <c r="J233" s="103">
        <f>SUMPRODUCT('[2]表九（录入表）'!D$6:D$345*(LEFT('[2]表九（录入表）'!$B$6:$B$345,LEN($H233))=$H233))</f>
        <v>0</v>
      </c>
      <c r="K233" s="103">
        <f>SUMPRODUCT('[2]表九（录入表）'!E$6:E$345*(LEFT('[2]表九（录入表）'!$B$6:$B$345,LEN($H233))=$H233))</f>
        <v>0</v>
      </c>
      <c r="L233" s="103">
        <f>SUMPRODUCT('[2]表九（录入表）'!F$6:F$345*(LEFT('[2]表九（录入表）'!$B$6:$B$345,LEN($H233))=$H233))</f>
        <v>0</v>
      </c>
      <c r="M233" s="81" t="str">
        <f t="shared" si="8"/>
        <v/>
      </c>
      <c r="N233" s="81" t="str">
        <f t="shared" si="9"/>
        <v/>
      </c>
    </row>
    <row r="234" s="70" customFormat="1" ht="17.1" customHeight="1" spans="1:14">
      <c r="A234" s="101"/>
      <c r="B234" s="105"/>
      <c r="C234" s="106"/>
      <c r="D234" s="107"/>
      <c r="E234" s="107"/>
      <c r="F234" s="108"/>
      <c r="G234" s="108"/>
      <c r="H234" s="101" t="s">
        <v>1258</v>
      </c>
      <c r="I234" s="105" t="s">
        <v>1259</v>
      </c>
      <c r="J234" s="103">
        <f>SUMPRODUCT('[2]表九（录入表）'!D$6:D$345*(LEFT('[2]表九（录入表）'!$B$6:$B$345,LEN($H234))=$H234))</f>
        <v>0</v>
      </c>
      <c r="K234" s="103">
        <f>SUMPRODUCT('[2]表九（录入表）'!E$6:E$345*(LEFT('[2]表九（录入表）'!$B$6:$B$345,LEN($H234))=$H234))</f>
        <v>0</v>
      </c>
      <c r="L234" s="103">
        <f>SUMPRODUCT('[2]表九（录入表）'!F$6:F$345*(LEFT('[2]表九（录入表）'!$B$6:$B$345,LEN($H234))=$H234))</f>
        <v>0</v>
      </c>
      <c r="M234" s="81" t="str">
        <f t="shared" si="8"/>
        <v/>
      </c>
      <c r="N234" s="81" t="str">
        <f t="shared" si="9"/>
        <v/>
      </c>
    </row>
    <row r="235" s="70" customFormat="1" ht="17.1" customHeight="1" spans="1:14">
      <c r="A235" s="101"/>
      <c r="B235" s="105"/>
      <c r="C235" s="106"/>
      <c r="D235" s="107"/>
      <c r="E235" s="107"/>
      <c r="F235" s="108"/>
      <c r="G235" s="108"/>
      <c r="H235" s="101" t="s">
        <v>1548</v>
      </c>
      <c r="I235" s="105" t="s">
        <v>1460</v>
      </c>
      <c r="J235" s="109">
        <f>SUMPRODUCT('[2]表九（录入表）'!D$6:D$345*(LEFT('[2]表九（录入表）'!$B$6:$B$345,LEN($H235))=$H235))</f>
        <v>0</v>
      </c>
      <c r="K235" s="110">
        <f>SUMPRODUCT('[2]表九（录入表）'!E$6:E$345*(LEFT('[2]表九（录入表）'!$B$6:$B$345,LEN($H235))=$H235))</f>
        <v>101</v>
      </c>
      <c r="L235" s="110">
        <f>SUMPRODUCT('[2]表九（录入表）'!F$6:F$345*(LEFT('[2]表九（录入表）'!$B$6:$B$345,LEN($H235))=$H235))</f>
        <v>0</v>
      </c>
      <c r="M235" s="81" t="str">
        <f t="shared" si="8"/>
        <v/>
      </c>
      <c r="N235" s="81">
        <f t="shared" si="9"/>
        <v>0</v>
      </c>
    </row>
    <row r="236" s="70" customFormat="1" ht="17.1" customHeight="1" spans="1:14">
      <c r="A236" s="101"/>
      <c r="B236" s="105"/>
      <c r="C236" s="106"/>
      <c r="D236" s="107"/>
      <c r="E236" s="112"/>
      <c r="F236" s="108"/>
      <c r="G236" s="108"/>
      <c r="H236" s="101" t="s">
        <v>1260</v>
      </c>
      <c r="I236" s="105" t="s">
        <v>384</v>
      </c>
      <c r="J236" s="103">
        <f>SUMPRODUCT('[2]表九（录入表）'!D$6:D$345*(LEFT('[2]表九（录入表）'!$B$6:$B$345,LEN($H236))=$H236))</f>
        <v>0</v>
      </c>
      <c r="K236" s="104">
        <f>SUMPRODUCT('[2]表九（录入表）'!E$6:E$345*(LEFT('[2]表九（录入表）'!$B$6:$B$345,LEN($H236))=$H236))</f>
        <v>0</v>
      </c>
      <c r="L236" s="104">
        <f>SUMPRODUCT('[2]表九（录入表）'!F$6:F$345*(LEFT('[2]表九（录入表）'!$B$6:$B$345,LEN($H236))=$H236))</f>
        <v>0</v>
      </c>
      <c r="M236" s="81" t="str">
        <f t="shared" si="8"/>
        <v/>
      </c>
      <c r="N236" s="81" t="str">
        <f t="shared" si="9"/>
        <v/>
      </c>
    </row>
    <row r="237" s="70" customFormat="1" ht="17.1" customHeight="1" spans="1:14">
      <c r="A237" s="101"/>
      <c r="B237" s="105"/>
      <c r="C237" s="106"/>
      <c r="D237" s="107"/>
      <c r="E237" s="107"/>
      <c r="F237" s="108"/>
      <c r="G237" s="108"/>
      <c r="H237" s="101" t="s">
        <v>1261</v>
      </c>
      <c r="I237" s="105" t="s">
        <v>386</v>
      </c>
      <c r="J237" s="103">
        <f>SUMPRODUCT('[2]表九（录入表）'!D$6:D$345*(LEFT('[2]表九（录入表）'!$B$6:$B$345,LEN($H237))=$H237))</f>
        <v>0</v>
      </c>
      <c r="K237" s="104">
        <f>SUMPRODUCT('[2]表九（录入表）'!E$6:E$345*(LEFT('[2]表九（录入表）'!$B$6:$B$345,LEN($H237))=$H237))</f>
        <v>0</v>
      </c>
      <c r="L237" s="104">
        <f>SUMPRODUCT('[2]表九（录入表）'!F$6:F$345*(LEFT('[2]表九（录入表）'!$B$6:$B$345,LEN($H237))=$H237))</f>
        <v>0</v>
      </c>
      <c r="M237" s="81" t="str">
        <f t="shared" si="8"/>
        <v/>
      </c>
      <c r="N237" s="81" t="str">
        <f t="shared" si="9"/>
        <v/>
      </c>
    </row>
    <row r="238" s="70" customFormat="1" ht="17.1" customHeight="1" spans="1:14">
      <c r="A238" s="101"/>
      <c r="B238" s="105"/>
      <c r="C238" s="106"/>
      <c r="D238" s="107"/>
      <c r="E238" s="107"/>
      <c r="F238" s="108"/>
      <c r="G238" s="108"/>
      <c r="H238" s="101" t="s">
        <v>1262</v>
      </c>
      <c r="I238" s="105" t="s">
        <v>390</v>
      </c>
      <c r="J238" s="103">
        <f>SUMPRODUCT('[2]表九（录入表）'!D$6:D$345*(LEFT('[2]表九（录入表）'!$B$6:$B$345,LEN($H238))=$H238))</f>
        <v>0</v>
      </c>
      <c r="K238" s="104">
        <f>SUMPRODUCT('[2]表九（录入表）'!E$6:E$345*(LEFT('[2]表九（录入表）'!$B$6:$B$345,LEN($H238))=$H238))</f>
        <v>0</v>
      </c>
      <c r="L238" s="104">
        <f>SUMPRODUCT('[2]表九（录入表）'!F$6:F$345*(LEFT('[2]表九（录入表）'!$B$6:$B$345,LEN($H238))=$H238))</f>
        <v>0</v>
      </c>
      <c r="M238" s="81" t="str">
        <f t="shared" si="8"/>
        <v/>
      </c>
      <c r="N238" s="81" t="str">
        <f t="shared" si="9"/>
        <v/>
      </c>
    </row>
    <row r="239" s="70" customFormat="1" ht="17.1" customHeight="1" spans="1:14">
      <c r="A239" s="101"/>
      <c r="B239" s="105"/>
      <c r="C239" s="106"/>
      <c r="D239" s="107"/>
      <c r="E239" s="107"/>
      <c r="F239" s="108"/>
      <c r="G239" s="108"/>
      <c r="H239" s="101" t="s">
        <v>1263</v>
      </c>
      <c r="I239" s="105" t="s">
        <v>396</v>
      </c>
      <c r="J239" s="103">
        <f>SUMPRODUCT('[2]表九（录入表）'!D$6:D$345*(LEFT('[2]表九（录入表）'!$B$6:$B$345,LEN($H239))=$H239))</f>
        <v>0</v>
      </c>
      <c r="K239" s="104">
        <f>SUMPRODUCT('[2]表九（录入表）'!E$6:E$345*(LEFT('[2]表九（录入表）'!$B$6:$B$345,LEN($H239))=$H239))</f>
        <v>101</v>
      </c>
      <c r="L239" s="104">
        <f>SUMPRODUCT('[2]表九（录入表）'!F$6:F$345*(LEFT('[2]表九（录入表）'!$B$6:$B$345,LEN($H239))=$H239))</f>
        <v>0</v>
      </c>
      <c r="M239" s="81" t="str">
        <f t="shared" si="8"/>
        <v/>
      </c>
      <c r="N239" s="81">
        <f t="shared" si="9"/>
        <v>0</v>
      </c>
    </row>
    <row r="240" s="70" customFormat="1" ht="17.1" hidden="1" customHeight="1" spans="1:14">
      <c r="A240" s="101"/>
      <c r="B240" s="105"/>
      <c r="C240" s="106"/>
      <c r="D240" s="107"/>
      <c r="E240" s="107"/>
      <c r="F240" s="108"/>
      <c r="G240" s="108"/>
      <c r="H240" s="101" t="s">
        <v>405</v>
      </c>
      <c r="I240" s="105" t="s">
        <v>406</v>
      </c>
      <c r="J240" s="109">
        <f>SUMPRODUCT('[2]表九（录入表）'!D$6:D$345*(LEFT('[2]表九（录入表）'!$B$6:$B$345,LEN($H240))=$H240))</f>
        <v>0</v>
      </c>
      <c r="K240" s="110">
        <f>SUMPRODUCT('[2]表九（录入表）'!E$6:E$345*(LEFT('[2]表九（录入表）'!$B$6:$B$345,LEN($H240))=$H240))</f>
        <v>0</v>
      </c>
      <c r="L240" s="110">
        <f>SUMPRODUCT('[2]表九（录入表）'!F$6:F$345*(LEFT('[2]表九（录入表）'!$B$6:$B$345,LEN($H240))=$H240))</f>
        <v>0</v>
      </c>
      <c r="M240" s="81" t="str">
        <f t="shared" si="8"/>
        <v/>
      </c>
      <c r="N240" s="81" t="str">
        <f t="shared" si="9"/>
        <v/>
      </c>
    </row>
    <row r="241" s="70" customFormat="1" ht="17.1" hidden="1" customHeight="1" spans="1:14">
      <c r="A241" s="101"/>
      <c r="B241" s="105"/>
      <c r="C241" s="106"/>
      <c r="D241" s="107"/>
      <c r="E241" s="107"/>
      <c r="F241" s="108"/>
      <c r="G241" s="108"/>
      <c r="H241" s="101" t="s">
        <v>413</v>
      </c>
      <c r="I241" s="105" t="s">
        <v>414</v>
      </c>
      <c r="J241" s="109">
        <f>SUMPRODUCT('[2]表九（录入表）'!D$6:D$345*(LEFT('[2]表九（录入表）'!$B$6:$B$345,LEN($H241))=$H241))</f>
        <v>0</v>
      </c>
      <c r="K241" s="110">
        <f>SUMPRODUCT('[2]表九（录入表）'!E$6:E$345*(LEFT('[2]表九（录入表）'!$B$6:$B$345,LEN($H241))=$H241))</f>
        <v>0</v>
      </c>
      <c r="L241" s="110">
        <f>SUMPRODUCT('[2]表九（录入表）'!F$6:F$345*(LEFT('[2]表九（录入表）'!$B$6:$B$345,LEN($H241))=$H241))</f>
        <v>0</v>
      </c>
      <c r="M241" s="81" t="str">
        <f t="shared" si="8"/>
        <v/>
      </c>
      <c r="N241" s="81" t="str">
        <f t="shared" si="9"/>
        <v/>
      </c>
    </row>
    <row r="242" s="70" customFormat="1" ht="17.1" hidden="1" customHeight="1" spans="1:14">
      <c r="A242" s="101"/>
      <c r="B242" s="105"/>
      <c r="C242" s="106"/>
      <c r="D242" s="107"/>
      <c r="E242" s="107"/>
      <c r="F242" s="108"/>
      <c r="G242" s="108"/>
      <c r="H242" s="101" t="s">
        <v>1264</v>
      </c>
      <c r="I242" s="105" t="s">
        <v>1265</v>
      </c>
      <c r="J242" s="103">
        <f>SUMPRODUCT('[2]表九（录入表）'!D$6:D$345*(LEFT('[2]表九（录入表）'!$B$6:$B$345,LEN($H242))=$H242))</f>
        <v>0</v>
      </c>
      <c r="K242" s="104">
        <f>SUMPRODUCT('[2]表九（录入表）'!E$6:E$345*(LEFT('[2]表九（录入表）'!$B$6:$B$345,LEN($H242))=$H242))</f>
        <v>0</v>
      </c>
      <c r="L242" s="104">
        <f>SUMPRODUCT('[2]表九（录入表）'!F$6:F$345*(LEFT('[2]表九（录入表）'!$B$6:$B$345,LEN($H242))=$H242))</f>
        <v>0</v>
      </c>
      <c r="M242" s="81" t="str">
        <f t="shared" si="8"/>
        <v/>
      </c>
      <c r="N242" s="81" t="str">
        <f t="shared" si="9"/>
        <v/>
      </c>
    </row>
    <row r="243" s="70" customFormat="1" ht="17.1" hidden="1" customHeight="1" spans="1:14">
      <c r="A243" s="101"/>
      <c r="B243" s="105"/>
      <c r="C243" s="106"/>
      <c r="D243" s="107"/>
      <c r="E243" s="107"/>
      <c r="F243" s="108"/>
      <c r="G243" s="108"/>
      <c r="H243" s="101" t="s">
        <v>1266</v>
      </c>
      <c r="I243" s="105" t="s">
        <v>1267</v>
      </c>
      <c r="J243" s="103">
        <f>SUMPRODUCT('[2]表九（录入表）'!D$6:D$345*(LEFT('[2]表九（录入表）'!$B$6:$B$345,LEN($H243))=$H243))</f>
        <v>0</v>
      </c>
      <c r="K243" s="104">
        <f>SUMPRODUCT('[2]表九（录入表）'!E$6:E$345*(LEFT('[2]表九（录入表）'!$B$6:$B$345,LEN($H243))=$H243))</f>
        <v>0</v>
      </c>
      <c r="L243" s="104">
        <f>SUMPRODUCT('[2]表九（录入表）'!F$6:F$345*(LEFT('[2]表九（录入表）'!$B$6:$B$345,LEN($H243))=$H243))</f>
        <v>0</v>
      </c>
      <c r="M243" s="81" t="str">
        <f t="shared" si="8"/>
        <v/>
      </c>
      <c r="N243" s="81" t="str">
        <f t="shared" si="9"/>
        <v/>
      </c>
    </row>
    <row r="244" s="70" customFormat="1" ht="17.1" hidden="1" customHeight="1" spans="1:14">
      <c r="A244" s="101"/>
      <c r="B244" s="105"/>
      <c r="C244" s="106"/>
      <c r="D244" s="107"/>
      <c r="E244" s="107"/>
      <c r="F244" s="108"/>
      <c r="G244" s="108"/>
      <c r="H244" s="101" t="s">
        <v>436</v>
      </c>
      <c r="I244" s="105" t="s">
        <v>437</v>
      </c>
      <c r="J244" s="109">
        <f>SUMPRODUCT('[2]表九（录入表）'!D$6:D$345*(LEFT('[2]表九（录入表）'!$B$6:$B$345,LEN($H244))=$H244))</f>
        <v>0</v>
      </c>
      <c r="K244" s="110">
        <f>SUMPRODUCT('[2]表九（录入表）'!E$6:E$345*(LEFT('[2]表九（录入表）'!$B$6:$B$345,LEN($H244))=$H244))</f>
        <v>0</v>
      </c>
      <c r="L244" s="110">
        <f>SUMPRODUCT('[2]表九（录入表）'!F$6:F$345*(LEFT('[2]表九（录入表）'!$B$6:$B$345,LEN($H244))=$H244))</f>
        <v>0</v>
      </c>
      <c r="M244" s="81" t="str">
        <f t="shared" si="8"/>
        <v/>
      </c>
      <c r="N244" s="81" t="str">
        <f t="shared" si="9"/>
        <v/>
      </c>
    </row>
    <row r="245" s="70" customFormat="1" ht="17.1" hidden="1" customHeight="1" spans="1:14">
      <c r="A245" s="101"/>
      <c r="B245" s="105"/>
      <c r="C245" s="106"/>
      <c r="D245" s="107"/>
      <c r="E245" s="107"/>
      <c r="F245" s="108"/>
      <c r="G245" s="108"/>
      <c r="H245" s="101" t="s">
        <v>1549</v>
      </c>
      <c r="I245" s="105" t="s">
        <v>1550</v>
      </c>
      <c r="J245" s="109">
        <f>SUMPRODUCT('[2]表九（录入表）'!D$6:D$345*(LEFT('[2]表九（录入表）'!$B$6:$B$345,LEN($H245))=$H245))</f>
        <v>0</v>
      </c>
      <c r="K245" s="110">
        <f>SUMPRODUCT('[2]表九（录入表）'!E$6:E$345*(LEFT('[2]表九（录入表）'!$B$6:$B$345,LEN($H245))=$H245))</f>
        <v>0</v>
      </c>
      <c r="L245" s="110">
        <f>SUMPRODUCT('[2]表九（录入表）'!F$6:F$345*(LEFT('[2]表九（录入表）'!$B$6:$B$345,LEN($H245))=$H245))</f>
        <v>0</v>
      </c>
      <c r="M245" s="81" t="str">
        <f t="shared" si="8"/>
        <v/>
      </c>
      <c r="N245" s="81" t="str">
        <f t="shared" si="9"/>
        <v/>
      </c>
    </row>
    <row r="246" s="70" customFormat="1" ht="17.1" hidden="1" customHeight="1" spans="1:14">
      <c r="A246" s="101"/>
      <c r="B246" s="105"/>
      <c r="C246" s="106"/>
      <c r="D246" s="107"/>
      <c r="E246" s="107"/>
      <c r="F246" s="108"/>
      <c r="G246" s="108"/>
      <c r="H246" s="101" t="s">
        <v>1268</v>
      </c>
      <c r="I246" s="105" t="s">
        <v>1269</v>
      </c>
      <c r="J246" s="103">
        <f>SUMPRODUCT('[2]表九（录入表）'!D$6:D$345*(LEFT('[2]表九（录入表）'!$B$6:$B$345,LEN($H246))=$H246))</f>
        <v>0</v>
      </c>
      <c r="K246" s="104">
        <f>SUMPRODUCT('[2]表九（录入表）'!E$6:E$345*(LEFT('[2]表九（录入表）'!$B$6:$B$345,LEN($H246))=$H246))</f>
        <v>0</v>
      </c>
      <c r="L246" s="104">
        <f>SUMPRODUCT('[2]表九（录入表）'!F$6:F$345*(LEFT('[2]表九（录入表）'!$B$6:$B$345,LEN($H246))=$H246))</f>
        <v>0</v>
      </c>
      <c r="M246" s="81" t="str">
        <f t="shared" si="8"/>
        <v/>
      </c>
      <c r="N246" s="81" t="str">
        <f t="shared" si="9"/>
        <v/>
      </c>
    </row>
    <row r="247" s="70" customFormat="1" ht="17.1" hidden="1" customHeight="1" spans="1:14">
      <c r="A247" s="101"/>
      <c r="B247" s="105"/>
      <c r="C247" s="106"/>
      <c r="D247" s="107"/>
      <c r="E247" s="107"/>
      <c r="F247" s="108"/>
      <c r="G247" s="108"/>
      <c r="H247" s="101" t="s">
        <v>1270</v>
      </c>
      <c r="I247" s="105" t="s">
        <v>1271</v>
      </c>
      <c r="J247" s="103">
        <f>SUMPRODUCT('[2]表九（录入表）'!D$6:D$345*(LEFT('[2]表九（录入表）'!$B$6:$B$345,LEN($H247))=$H247))</f>
        <v>0</v>
      </c>
      <c r="K247" s="104">
        <f>SUMPRODUCT('[2]表九（录入表）'!E$6:E$345*(LEFT('[2]表九（录入表）'!$B$6:$B$345,LEN($H247))=$H247))</f>
        <v>0</v>
      </c>
      <c r="L247" s="104">
        <f>SUMPRODUCT('[2]表九（录入表）'!F$6:F$345*(LEFT('[2]表九（录入表）'!$B$6:$B$345,LEN($H247))=$H247))</f>
        <v>0</v>
      </c>
      <c r="M247" s="81" t="str">
        <f t="shared" si="8"/>
        <v/>
      </c>
      <c r="N247" s="81" t="str">
        <f t="shared" si="9"/>
        <v/>
      </c>
    </row>
    <row r="248" s="70" customFormat="1" ht="17.1" hidden="1" customHeight="1" spans="1:14">
      <c r="A248" s="101"/>
      <c r="B248" s="105"/>
      <c r="C248" s="106"/>
      <c r="D248" s="107"/>
      <c r="E248" s="107"/>
      <c r="F248" s="108"/>
      <c r="G248" s="108"/>
      <c r="H248" s="101" t="s">
        <v>444</v>
      </c>
      <c r="I248" s="105" t="s">
        <v>445</v>
      </c>
      <c r="J248" s="109">
        <f>SUMPRODUCT('[2]表九（录入表）'!D$6:D$345*(LEFT('[2]表九（录入表）'!$B$6:$B$345,LEN($H248))=$H248))</f>
        <v>0</v>
      </c>
      <c r="K248" s="110">
        <f>SUMPRODUCT('[2]表九（录入表）'!E$6:E$345*(LEFT('[2]表九（录入表）'!$B$6:$B$345,LEN($H248))=$H248))</f>
        <v>0</v>
      </c>
      <c r="L248" s="110">
        <f>SUMPRODUCT('[2]表九（录入表）'!F$6:F$345*(LEFT('[2]表九（录入表）'!$B$6:$B$345,LEN($H248))=$H248))</f>
        <v>0</v>
      </c>
      <c r="M248" s="81" t="str">
        <f t="shared" si="8"/>
        <v/>
      </c>
      <c r="N248" s="81" t="str">
        <f t="shared" si="9"/>
        <v/>
      </c>
    </row>
    <row r="249" s="70" customFormat="1" ht="17.1" hidden="1" customHeight="1" spans="1:14">
      <c r="A249" s="101"/>
      <c r="B249" s="105"/>
      <c r="C249" s="106"/>
      <c r="D249" s="107"/>
      <c r="E249" s="107"/>
      <c r="F249" s="108"/>
      <c r="G249" s="108"/>
      <c r="H249" s="101" t="s">
        <v>1551</v>
      </c>
      <c r="I249" s="105" t="s">
        <v>1460</v>
      </c>
      <c r="J249" s="109">
        <f>SUMPRODUCT('[2]表九（录入表）'!D$6:D$345*(LEFT('[2]表九（录入表）'!$B$6:$B$345,LEN($H249))=$H249))</f>
        <v>0</v>
      </c>
      <c r="K249" s="110">
        <f>SUMPRODUCT('[2]表九（录入表）'!E$6:E$345*(LEFT('[2]表九（录入表）'!$B$6:$B$345,LEN($H249))=$H249))</f>
        <v>0</v>
      </c>
      <c r="L249" s="110">
        <f>SUMPRODUCT('[2]表九（录入表）'!F$6:F$345*(LEFT('[2]表九（录入表）'!$B$6:$B$345,LEN($H249))=$H249))</f>
        <v>0</v>
      </c>
      <c r="M249" s="81" t="str">
        <f t="shared" si="8"/>
        <v/>
      </c>
      <c r="N249" s="81" t="str">
        <f t="shared" si="9"/>
        <v/>
      </c>
    </row>
    <row r="250" s="70" customFormat="1" ht="17.1" hidden="1" customHeight="1" spans="1:14">
      <c r="A250" s="101"/>
      <c r="B250" s="105"/>
      <c r="C250" s="106"/>
      <c r="D250" s="107"/>
      <c r="E250" s="107"/>
      <c r="F250" s="108"/>
      <c r="G250" s="108"/>
      <c r="H250" s="101" t="s">
        <v>1272</v>
      </c>
      <c r="I250" s="105" t="s">
        <v>1273</v>
      </c>
      <c r="J250" s="103">
        <f>SUMPRODUCT('[2]表九（录入表）'!D$6:D$345*(LEFT('[2]表九（录入表）'!$B$6:$B$345,LEN($H250))=$H250))</f>
        <v>0</v>
      </c>
      <c r="K250" s="103">
        <f>SUMPRODUCT('[2]表九（录入表）'!E$6:E$345*(LEFT('[2]表九（录入表）'!$B$6:$B$345,LEN($H250))=$H250))</f>
        <v>0</v>
      </c>
      <c r="L250" s="103">
        <f>SUMPRODUCT('[2]表九（录入表）'!F$6:F$345*(LEFT('[2]表九（录入表）'!$B$6:$B$345,LEN($H250))=$H250))</f>
        <v>0</v>
      </c>
      <c r="M250" s="81" t="str">
        <f t="shared" si="8"/>
        <v/>
      </c>
      <c r="N250" s="81" t="str">
        <f t="shared" si="9"/>
        <v/>
      </c>
    </row>
    <row r="251" s="70" customFormat="1" ht="17.1" hidden="1" customHeight="1" spans="1:14">
      <c r="A251" s="101"/>
      <c r="B251" s="105"/>
      <c r="C251" s="106"/>
      <c r="D251" s="107"/>
      <c r="E251" s="107"/>
      <c r="F251" s="108"/>
      <c r="G251" s="108"/>
      <c r="H251" s="101" t="s">
        <v>1274</v>
      </c>
      <c r="I251" s="105" t="s">
        <v>1275</v>
      </c>
      <c r="J251" s="103">
        <f>SUMPRODUCT('[2]表九（录入表）'!D$6:D$345*(LEFT('[2]表九（录入表）'!$B$6:$B$345,LEN($H251))=$H251))</f>
        <v>0</v>
      </c>
      <c r="K251" s="103">
        <f>SUMPRODUCT('[2]表九（录入表）'!E$6:E$345*(LEFT('[2]表九（录入表）'!$B$6:$B$345,LEN($H251))=$H251))</f>
        <v>0</v>
      </c>
      <c r="L251" s="103">
        <f>SUMPRODUCT('[2]表九（录入表）'!F$6:F$345*(LEFT('[2]表九（录入表）'!$B$6:$B$345,LEN($H251))=$H251))</f>
        <v>0</v>
      </c>
      <c r="M251" s="81" t="str">
        <f t="shared" si="8"/>
        <v/>
      </c>
      <c r="N251" s="81" t="str">
        <f t="shared" si="9"/>
        <v/>
      </c>
    </row>
    <row r="252" s="70" customFormat="1" ht="17.1" hidden="1" customHeight="1" spans="1:14">
      <c r="A252" s="101"/>
      <c r="B252" s="105"/>
      <c r="C252" s="106"/>
      <c r="D252" s="107"/>
      <c r="E252" s="107"/>
      <c r="F252" s="108"/>
      <c r="G252" s="108"/>
      <c r="H252" s="101" t="s">
        <v>452</v>
      </c>
      <c r="I252" s="105" t="s">
        <v>453</v>
      </c>
      <c r="J252" s="109">
        <f>SUMPRODUCT('[2]表九（录入表）'!D$6:D$345*(LEFT('[2]表九（录入表）'!$B$6:$B$345,LEN($H252))=$H252))</f>
        <v>0</v>
      </c>
      <c r="K252" s="110">
        <f>SUMPRODUCT('[2]表九（录入表）'!E$6:E$345*(LEFT('[2]表九（录入表）'!$B$6:$B$345,LEN($H252))=$H252))</f>
        <v>0</v>
      </c>
      <c r="L252" s="110">
        <f>SUMPRODUCT('[2]表九（录入表）'!F$6:F$345*(LEFT('[2]表九（录入表）'!$B$6:$B$345,LEN($H252))=$H252))</f>
        <v>0</v>
      </c>
      <c r="M252" s="81" t="str">
        <f t="shared" si="8"/>
        <v/>
      </c>
      <c r="N252" s="81" t="str">
        <f t="shared" si="9"/>
        <v/>
      </c>
    </row>
    <row r="253" s="70" customFormat="1" ht="17.1" hidden="1" customHeight="1" spans="1:14">
      <c r="A253" s="101"/>
      <c r="B253" s="105"/>
      <c r="C253" s="106"/>
      <c r="D253" s="107"/>
      <c r="E253" s="107"/>
      <c r="F253" s="108"/>
      <c r="G253" s="108"/>
      <c r="H253" s="101" t="s">
        <v>1552</v>
      </c>
      <c r="I253" s="105" t="s">
        <v>1460</v>
      </c>
      <c r="J253" s="109">
        <f>SUMPRODUCT('[2]表九（录入表）'!D$6:D$345*(LEFT('[2]表九（录入表）'!$B$6:$B$345,LEN($H253))=$H253))</f>
        <v>0</v>
      </c>
      <c r="K253" s="110">
        <f>SUMPRODUCT('[2]表九（录入表）'!E$6:E$345*(LEFT('[2]表九（录入表）'!$B$6:$B$345,LEN($H253))=$H253))</f>
        <v>0</v>
      </c>
      <c r="L253" s="110">
        <f>SUMPRODUCT('[2]表九（录入表）'!F$6:F$345*(LEFT('[2]表九（录入表）'!$B$6:$B$345,LEN($H253))=$H253))</f>
        <v>0</v>
      </c>
      <c r="M253" s="81" t="str">
        <f t="shared" si="8"/>
        <v/>
      </c>
      <c r="N253" s="81" t="str">
        <f t="shared" si="9"/>
        <v/>
      </c>
    </row>
    <row r="254" s="70" customFormat="1" ht="17.1" hidden="1" customHeight="1" spans="1:14">
      <c r="A254" s="101"/>
      <c r="B254" s="105"/>
      <c r="C254" s="106"/>
      <c r="D254" s="107"/>
      <c r="E254" s="107"/>
      <c r="F254" s="108"/>
      <c r="G254" s="108"/>
      <c r="H254" s="101" t="s">
        <v>1276</v>
      </c>
      <c r="I254" s="105" t="s">
        <v>1277</v>
      </c>
      <c r="J254" s="103">
        <f>SUMPRODUCT('[2]表九（录入表）'!D$6:D$345*(LEFT('[2]表九（录入表）'!$B$6:$B$345,LEN($H254))=$H254))</f>
        <v>0</v>
      </c>
      <c r="K254" s="104">
        <f>SUMPRODUCT('[2]表九（录入表）'!E$6:E$345*(LEFT('[2]表九（录入表）'!$B$6:$B$345,LEN($H254))=$H254))</f>
        <v>0</v>
      </c>
      <c r="L254" s="104">
        <f>SUMPRODUCT('[2]表九（录入表）'!F$6:F$345*(LEFT('[2]表九（录入表）'!$B$6:$B$345,LEN($H254))=$H254))</f>
        <v>0</v>
      </c>
      <c r="M254" s="81" t="str">
        <f t="shared" si="8"/>
        <v/>
      </c>
      <c r="N254" s="81" t="str">
        <f t="shared" si="9"/>
        <v/>
      </c>
    </row>
    <row r="255" s="70" customFormat="1" ht="17.1" hidden="1" customHeight="1" spans="1:14">
      <c r="A255" s="101"/>
      <c r="B255" s="105"/>
      <c r="C255" s="106"/>
      <c r="D255" s="107"/>
      <c r="E255" s="107"/>
      <c r="F255" s="108"/>
      <c r="G255" s="108"/>
      <c r="H255" s="101" t="s">
        <v>1278</v>
      </c>
      <c r="I255" s="105" t="s">
        <v>1279</v>
      </c>
      <c r="J255" s="103">
        <f>SUMPRODUCT('[2]表九（录入表）'!D$6:D$345*(LEFT('[2]表九（录入表）'!$B$6:$B$345,LEN($H255))=$H255))</f>
        <v>0</v>
      </c>
      <c r="K255" s="104">
        <f>SUMPRODUCT('[2]表九（录入表）'!E$6:E$345*(LEFT('[2]表九（录入表）'!$B$6:$B$345,LEN($H255))=$H255))</f>
        <v>0</v>
      </c>
      <c r="L255" s="104">
        <f>SUMPRODUCT('[2]表九（录入表）'!F$6:F$345*(LEFT('[2]表九（录入表）'!$B$6:$B$345,LEN($H255))=$H255))</f>
        <v>0</v>
      </c>
      <c r="M255" s="81" t="str">
        <f t="shared" si="8"/>
        <v/>
      </c>
      <c r="N255" s="81" t="str">
        <f t="shared" si="9"/>
        <v/>
      </c>
    </row>
    <row r="256" s="70" customFormat="1" ht="17.1" hidden="1" customHeight="1" spans="1:14">
      <c r="A256" s="101"/>
      <c r="B256" s="105"/>
      <c r="C256" s="106"/>
      <c r="D256" s="107"/>
      <c r="E256" s="107"/>
      <c r="F256" s="108"/>
      <c r="G256" s="108"/>
      <c r="H256" s="101" t="s">
        <v>462</v>
      </c>
      <c r="I256" s="105" t="s">
        <v>463</v>
      </c>
      <c r="J256" s="109">
        <f>SUMPRODUCT('[2]表九（录入表）'!D$6:D$345*(LEFT('[2]表九（录入表）'!$B$6:$B$345,LEN($H256))=$H256))</f>
        <v>0</v>
      </c>
      <c r="K256" s="110">
        <f>SUMPRODUCT('[2]表九（录入表）'!E$6:E$345*(LEFT('[2]表九（录入表）'!$B$6:$B$345,LEN($H256))=$H256))</f>
        <v>0</v>
      </c>
      <c r="L256" s="110">
        <f>SUMPRODUCT('[2]表九（录入表）'!F$6:F$345*(LEFT('[2]表九（录入表）'!$B$6:$B$345,LEN($H256))=$H256))</f>
        <v>0</v>
      </c>
      <c r="M256" s="81" t="str">
        <f t="shared" si="8"/>
        <v/>
      </c>
      <c r="N256" s="81" t="str">
        <f t="shared" si="9"/>
        <v/>
      </c>
    </row>
    <row r="257" s="70" customFormat="1" ht="17.1" hidden="1" customHeight="1" spans="1:14">
      <c r="A257" s="101"/>
      <c r="B257" s="105"/>
      <c r="C257" s="106"/>
      <c r="D257" s="107"/>
      <c r="E257" s="107"/>
      <c r="F257" s="108"/>
      <c r="G257" s="108"/>
      <c r="H257" s="101" t="s">
        <v>1553</v>
      </c>
      <c r="I257" s="105" t="s">
        <v>1460</v>
      </c>
      <c r="J257" s="109">
        <f>SUMPRODUCT('[2]表九（录入表）'!D$6:D$345*(LEFT('[2]表九（录入表）'!$B$6:$B$345,LEN($H257))=$H257))</f>
        <v>0</v>
      </c>
      <c r="K257" s="110">
        <f>SUMPRODUCT('[2]表九（录入表）'!E$6:E$345*(LEFT('[2]表九（录入表）'!$B$6:$B$345,LEN($H257))=$H257))</f>
        <v>0</v>
      </c>
      <c r="L257" s="110">
        <f>SUMPRODUCT('[2]表九（录入表）'!F$6:F$345*(LEFT('[2]表九（录入表）'!$B$6:$B$345,LEN($H257))=$H257))</f>
        <v>0</v>
      </c>
      <c r="M257" s="81" t="str">
        <f t="shared" si="8"/>
        <v/>
      </c>
      <c r="N257" s="81" t="str">
        <f t="shared" si="9"/>
        <v/>
      </c>
    </row>
    <row r="258" s="70" customFormat="1" ht="17.1" hidden="1" customHeight="1" spans="1:14">
      <c r="A258" s="101"/>
      <c r="B258" s="105"/>
      <c r="C258" s="106"/>
      <c r="D258" s="107"/>
      <c r="E258" s="107"/>
      <c r="F258" s="108"/>
      <c r="G258" s="108"/>
      <c r="H258" s="101" t="s">
        <v>1280</v>
      </c>
      <c r="I258" s="105" t="s">
        <v>473</v>
      </c>
      <c r="J258" s="103">
        <f>SUMPRODUCT('[2]表九（录入表）'!D$6:D$345*(LEFT('[2]表九（录入表）'!$B$6:$B$345,LEN($H258))=$H258))</f>
        <v>0</v>
      </c>
      <c r="K258" s="104">
        <f>SUMPRODUCT('[2]表九（录入表）'!E$6:E$345*(LEFT('[2]表九（录入表）'!$B$6:$B$345,LEN($H258))=$H258))</f>
        <v>0</v>
      </c>
      <c r="L258" s="104">
        <f>SUMPRODUCT('[2]表九（录入表）'!F$6:F$345*(LEFT('[2]表九（录入表）'!$B$6:$B$345,LEN($H258))=$H258))</f>
        <v>0</v>
      </c>
      <c r="M258" s="81" t="str">
        <f t="shared" si="8"/>
        <v/>
      </c>
      <c r="N258" s="81" t="str">
        <f t="shared" si="9"/>
        <v/>
      </c>
    </row>
    <row r="259" s="70" customFormat="1" ht="17.1" hidden="1" customHeight="1" spans="1:14">
      <c r="A259" s="101"/>
      <c r="B259" s="105"/>
      <c r="C259" s="106"/>
      <c r="D259" s="107"/>
      <c r="E259" s="107"/>
      <c r="F259" s="108"/>
      <c r="G259" s="108"/>
      <c r="H259" s="101" t="s">
        <v>1281</v>
      </c>
      <c r="I259" s="105" t="s">
        <v>1282</v>
      </c>
      <c r="J259" s="103">
        <f>SUMPRODUCT('[2]表九（录入表）'!D$6:D$345*(LEFT('[2]表九（录入表）'!$B$6:$B$345,LEN($H259))=$H259))</f>
        <v>0</v>
      </c>
      <c r="K259" s="104">
        <f>SUMPRODUCT('[2]表九（录入表）'!E$6:E$345*(LEFT('[2]表九（录入表）'!$B$6:$B$345,LEN($H259))=$H259))</f>
        <v>0</v>
      </c>
      <c r="L259" s="104">
        <f>SUMPRODUCT('[2]表九（录入表）'!F$6:F$345*(LEFT('[2]表九（录入表）'!$B$6:$B$345,LEN($H259))=$H259))</f>
        <v>0</v>
      </c>
      <c r="M259" s="81" t="str">
        <f t="shared" si="8"/>
        <v/>
      </c>
      <c r="N259" s="81" t="str">
        <f t="shared" si="9"/>
        <v/>
      </c>
    </row>
    <row r="260" s="70" customFormat="1" ht="17.1" hidden="1" customHeight="1" spans="1:14">
      <c r="A260" s="101"/>
      <c r="B260" s="105"/>
      <c r="C260" s="106"/>
      <c r="D260" s="107"/>
      <c r="E260" s="107"/>
      <c r="F260" s="108"/>
      <c r="G260" s="108"/>
      <c r="H260" s="101" t="s">
        <v>1283</v>
      </c>
      <c r="I260" s="105" t="s">
        <v>477</v>
      </c>
      <c r="J260" s="103">
        <f>SUMPRODUCT('[2]表九（录入表）'!D$6:D$345*(LEFT('[2]表九（录入表）'!$B$6:$B$345,LEN($H260))=$H260))</f>
        <v>0</v>
      </c>
      <c r="K260" s="104">
        <f>SUMPRODUCT('[2]表九（录入表）'!E$6:E$345*(LEFT('[2]表九（录入表）'!$B$6:$B$345,LEN($H260))=$H260))</f>
        <v>0</v>
      </c>
      <c r="L260" s="104">
        <f>SUMPRODUCT('[2]表九（录入表）'!F$6:F$345*(LEFT('[2]表九（录入表）'!$B$6:$B$345,LEN($H260))=$H260))</f>
        <v>0</v>
      </c>
      <c r="M260" s="81" t="str">
        <f t="shared" si="8"/>
        <v/>
      </c>
      <c r="N260" s="81" t="str">
        <f t="shared" si="9"/>
        <v/>
      </c>
    </row>
    <row r="261" s="70" customFormat="1" ht="17.1" customHeight="1" spans="1:14">
      <c r="A261" s="101"/>
      <c r="B261" s="105"/>
      <c r="C261" s="106"/>
      <c r="D261" s="107"/>
      <c r="E261" s="107"/>
      <c r="F261" s="108"/>
      <c r="G261" s="108"/>
      <c r="H261" s="101" t="s">
        <v>480</v>
      </c>
      <c r="I261" s="105" t="s">
        <v>435</v>
      </c>
      <c r="J261" s="109">
        <f>SUMPRODUCT('[2]表九（录入表）'!D$6:D$345*(LEFT('[2]表九（录入表）'!$B$6:$B$345,LEN($H261))=$H261))</f>
        <v>7643</v>
      </c>
      <c r="K261" s="110">
        <f>SUMPRODUCT('[2]表九（录入表）'!E$6:E$345*(LEFT('[2]表九（录入表）'!$B$6:$B$345,LEN($H261))=$H261))</f>
        <v>81445</v>
      </c>
      <c r="L261" s="110">
        <f>SUMPRODUCT('[2]表九（录入表）'!F$6:F$345*(LEFT('[2]表九（录入表）'!$B$6:$B$345,LEN($H261))=$H261))</f>
        <v>414</v>
      </c>
      <c r="M261" s="81">
        <f t="shared" si="8"/>
        <v>0.0541672118278163</v>
      </c>
      <c r="N261" s="81">
        <f t="shared" si="9"/>
        <v>0.00508318497145313</v>
      </c>
    </row>
    <row r="262" s="70" customFormat="1" ht="17.1" customHeight="1" spans="1:14">
      <c r="A262" s="101"/>
      <c r="B262" s="105"/>
      <c r="C262" s="106"/>
      <c r="D262" s="107"/>
      <c r="E262" s="107"/>
      <c r="F262" s="108"/>
      <c r="G262" s="108"/>
      <c r="H262" s="101" t="s">
        <v>1554</v>
      </c>
      <c r="I262" s="105" t="s">
        <v>1555</v>
      </c>
      <c r="J262" s="109">
        <f>SUMPRODUCT('[2]表九（录入表）'!D$6:D$345*(LEFT('[2]表九（录入表）'!$B$6:$B$345,LEN($H262))=$H262))</f>
        <v>1802</v>
      </c>
      <c r="K262" s="110">
        <f>SUMPRODUCT('[2]表九（录入表）'!E$6:E$345*(LEFT('[2]表九（录入表）'!$B$6:$B$345,LEN($H262))=$H262))</f>
        <v>79296</v>
      </c>
      <c r="L262" s="110">
        <f>SUMPRODUCT('[2]表九（录入表）'!F$6:F$345*(LEFT('[2]表九（录入表）'!$B$6:$B$345,LEN($H262))=$H262))</f>
        <v>0</v>
      </c>
      <c r="M262" s="81">
        <f t="shared" si="8"/>
        <v>0</v>
      </c>
      <c r="N262" s="81">
        <f t="shared" si="9"/>
        <v>0</v>
      </c>
    </row>
    <row r="263" s="70" customFormat="1" ht="17.1" customHeight="1" spans="1:14">
      <c r="A263" s="101"/>
      <c r="B263" s="105"/>
      <c r="C263" s="106"/>
      <c r="D263" s="107"/>
      <c r="E263" s="107"/>
      <c r="F263" s="108"/>
      <c r="G263" s="108"/>
      <c r="H263" s="101" t="s">
        <v>1284</v>
      </c>
      <c r="I263" s="105" t="s">
        <v>1285</v>
      </c>
      <c r="J263" s="103">
        <f>SUMPRODUCT('[2]表九（录入表）'!D$6:D$345*(LEFT('[2]表九（录入表）'!$B$6:$B$345,LEN($H263))=$H263))</f>
        <v>0</v>
      </c>
      <c r="K263" s="104">
        <f>SUMPRODUCT('[2]表九（录入表）'!E$6:E$345*(LEFT('[2]表九（录入表）'!$B$6:$B$345,LEN($H263))=$H263))</f>
        <v>0</v>
      </c>
      <c r="L263" s="104">
        <f>SUMPRODUCT('[2]表九（录入表）'!F$6:F$345*(LEFT('[2]表九（录入表）'!$B$6:$B$345,LEN($H263))=$H263))</f>
        <v>0</v>
      </c>
      <c r="M263" s="81" t="str">
        <f t="shared" ref="M263:M326" si="10">IFERROR($L263/J263,"")</f>
        <v/>
      </c>
      <c r="N263" s="81" t="str">
        <f t="shared" ref="N263:N326" si="11">IFERROR($L263/K263,"")</f>
        <v/>
      </c>
    </row>
    <row r="264" s="70" customFormat="1" ht="17.1" customHeight="1" spans="1:14">
      <c r="A264" s="101"/>
      <c r="B264" s="105"/>
      <c r="C264" s="106"/>
      <c r="D264" s="107"/>
      <c r="E264" s="107"/>
      <c r="F264" s="108"/>
      <c r="G264" s="108"/>
      <c r="H264" s="101" t="s">
        <v>1286</v>
      </c>
      <c r="I264" s="105" t="s">
        <v>1287</v>
      </c>
      <c r="J264" s="103">
        <f>SUMPRODUCT('[2]表九（录入表）'!D$6:D$345*(LEFT('[2]表九（录入表）'!$B$6:$B$345,LEN($H264))=$H264))</f>
        <v>1802</v>
      </c>
      <c r="K264" s="103">
        <f>SUMPRODUCT('[2]表九（录入表）'!E$6:E$345*(LEFT('[2]表九（录入表）'!$B$6:$B$345,LEN($H264))=$H264))</f>
        <v>79296</v>
      </c>
      <c r="L264" s="103">
        <f>SUMPRODUCT('[2]表九（录入表）'!F$6:F$345*(LEFT('[2]表九（录入表）'!$B$6:$B$345,LEN($H264))=$H264))</f>
        <v>0</v>
      </c>
      <c r="M264" s="81">
        <f t="shared" si="10"/>
        <v>0</v>
      </c>
      <c r="N264" s="81">
        <f t="shared" si="11"/>
        <v>0</v>
      </c>
    </row>
    <row r="265" s="70" customFormat="1" ht="17.1" customHeight="1" spans="1:14">
      <c r="A265" s="101"/>
      <c r="B265" s="105"/>
      <c r="C265" s="106"/>
      <c r="D265" s="107"/>
      <c r="E265" s="107"/>
      <c r="F265" s="108"/>
      <c r="G265" s="108"/>
      <c r="H265" s="101" t="s">
        <v>1288</v>
      </c>
      <c r="I265" s="105" t="s">
        <v>1289</v>
      </c>
      <c r="J265" s="103">
        <f>SUMPRODUCT('[2]表九（录入表）'!D$6:D$345*(LEFT('[2]表九（录入表）'!$B$6:$B$345,LEN($H265))=$H265))</f>
        <v>0</v>
      </c>
      <c r="K265" s="104">
        <f>SUMPRODUCT('[2]表九（录入表）'!E$6:E$345*(LEFT('[2]表九（录入表）'!$B$6:$B$345,LEN($H265))=$H265))</f>
        <v>0</v>
      </c>
      <c r="L265" s="104">
        <f>SUMPRODUCT('[2]表九（录入表）'!F$6:F$345*(LEFT('[2]表九（录入表）'!$B$6:$B$345,LEN($H265))=$H265))</f>
        <v>0</v>
      </c>
      <c r="M265" s="81" t="str">
        <f t="shared" si="10"/>
        <v/>
      </c>
      <c r="N265" s="81" t="str">
        <f t="shared" si="11"/>
        <v/>
      </c>
    </row>
    <row r="266" s="70" customFormat="1" ht="17.1" customHeight="1" spans="1:14">
      <c r="A266" s="101"/>
      <c r="B266" s="105"/>
      <c r="C266" s="106"/>
      <c r="D266" s="107"/>
      <c r="E266" s="107"/>
      <c r="F266" s="108"/>
      <c r="G266" s="108"/>
      <c r="H266" s="101" t="s">
        <v>1556</v>
      </c>
      <c r="I266" s="105" t="s">
        <v>1557</v>
      </c>
      <c r="J266" s="109">
        <f>SUMPRODUCT('[2]表九（录入表）'!D$6:D$345*(LEFT('[2]表九（录入表）'!$B$6:$B$345,LEN($H266))=$H266))</f>
        <v>0</v>
      </c>
      <c r="K266" s="110">
        <f>SUMPRODUCT('[2]表九（录入表）'!E$6:E$345*(LEFT('[2]表九（录入表）'!$B$6:$B$345,LEN($H266))=$H266))</f>
        <v>0</v>
      </c>
      <c r="L266" s="110">
        <f>SUMPRODUCT('[2]表九（录入表）'!F$6:F$345*(LEFT('[2]表九（录入表）'!$B$6:$B$345,LEN($H266))=$H266))</f>
        <v>0</v>
      </c>
      <c r="M266" s="81" t="str">
        <f t="shared" si="10"/>
        <v/>
      </c>
      <c r="N266" s="81" t="str">
        <f t="shared" si="11"/>
        <v/>
      </c>
    </row>
    <row r="267" s="70" customFormat="1" ht="17.1" hidden="1" customHeight="1" spans="1:14">
      <c r="A267" s="101"/>
      <c r="B267" s="105"/>
      <c r="C267" s="106"/>
      <c r="D267" s="107"/>
      <c r="E267" s="107"/>
      <c r="F267" s="108"/>
      <c r="G267" s="108"/>
      <c r="H267" s="101" t="s">
        <v>1290</v>
      </c>
      <c r="I267" s="105" t="s">
        <v>1291</v>
      </c>
      <c r="J267" s="103">
        <f>SUMPRODUCT('[2]表九（录入表）'!D$6:D$345*(LEFT('[2]表九（录入表）'!$B$6:$B$345,LEN($H267))=$H267))</f>
        <v>0</v>
      </c>
      <c r="K267" s="104">
        <f>SUMPRODUCT('[2]表九（录入表）'!E$6:E$345*(LEFT('[2]表九（录入表）'!$B$6:$B$345,LEN($H267))=$H267))</f>
        <v>0</v>
      </c>
      <c r="L267" s="104">
        <f>SUMPRODUCT('[2]表九（录入表）'!F$6:F$345*(LEFT('[2]表九（录入表）'!$B$6:$B$345,LEN($H267))=$H267))</f>
        <v>0</v>
      </c>
      <c r="M267" s="81" t="str">
        <f t="shared" si="10"/>
        <v/>
      </c>
      <c r="N267" s="81" t="str">
        <f t="shared" si="11"/>
        <v/>
      </c>
    </row>
    <row r="268" s="70" customFormat="1" ht="17.1" hidden="1" customHeight="1" spans="1:14">
      <c r="A268" s="101"/>
      <c r="B268" s="105"/>
      <c r="C268" s="106"/>
      <c r="D268" s="107"/>
      <c r="E268" s="107"/>
      <c r="F268" s="108"/>
      <c r="G268" s="108"/>
      <c r="H268" s="101" t="s">
        <v>1292</v>
      </c>
      <c r="I268" s="105" t="s">
        <v>1293</v>
      </c>
      <c r="J268" s="103">
        <f>SUMPRODUCT('[2]表九（录入表）'!D$6:D$345*(LEFT('[2]表九（录入表）'!$B$6:$B$345,LEN($H268))=$H268))</f>
        <v>0</v>
      </c>
      <c r="K268" s="104">
        <f>SUMPRODUCT('[2]表九（录入表）'!E$6:E$345*(LEFT('[2]表九（录入表）'!$B$6:$B$345,LEN($H268))=$H268))</f>
        <v>0</v>
      </c>
      <c r="L268" s="104">
        <f>SUMPRODUCT('[2]表九（录入表）'!F$6:F$345*(LEFT('[2]表九（录入表）'!$B$6:$B$345,LEN($H268))=$H268))</f>
        <v>0</v>
      </c>
      <c r="M268" s="81" t="str">
        <f t="shared" si="10"/>
        <v/>
      </c>
      <c r="N268" s="81" t="str">
        <f t="shared" si="11"/>
        <v/>
      </c>
    </row>
    <row r="269" s="70" customFormat="1" ht="17.1" hidden="1" customHeight="1" spans="1:14">
      <c r="A269" s="101"/>
      <c r="B269" s="105"/>
      <c r="C269" s="106"/>
      <c r="D269" s="107"/>
      <c r="E269" s="107"/>
      <c r="F269" s="108"/>
      <c r="G269" s="108"/>
      <c r="H269" s="101" t="s">
        <v>1294</v>
      </c>
      <c r="I269" s="105" t="s">
        <v>1295</v>
      </c>
      <c r="J269" s="103">
        <f>SUMPRODUCT('[2]表九（录入表）'!D$6:D$345*(LEFT('[2]表九（录入表）'!$B$6:$B$345,LEN($H269))=$H269))</f>
        <v>0</v>
      </c>
      <c r="K269" s="104">
        <f>SUMPRODUCT('[2]表九（录入表）'!E$6:E$345*(LEFT('[2]表九（录入表）'!$B$6:$B$345,LEN($H269))=$H269))</f>
        <v>0</v>
      </c>
      <c r="L269" s="104">
        <f>SUMPRODUCT('[2]表九（录入表）'!F$6:F$345*(LEFT('[2]表九（录入表）'!$B$6:$B$345,LEN($H269))=$H269))</f>
        <v>0</v>
      </c>
      <c r="M269" s="81" t="str">
        <f t="shared" si="10"/>
        <v/>
      </c>
      <c r="N269" s="81" t="str">
        <f t="shared" si="11"/>
        <v/>
      </c>
    </row>
    <row r="270" s="70" customFormat="1" ht="17.1" hidden="1" customHeight="1" spans="1:14">
      <c r="A270" s="101"/>
      <c r="B270" s="105"/>
      <c r="C270" s="106"/>
      <c r="D270" s="107"/>
      <c r="E270" s="107"/>
      <c r="F270" s="108"/>
      <c r="G270" s="108"/>
      <c r="H270" s="101" t="s">
        <v>1296</v>
      </c>
      <c r="I270" s="105" t="s">
        <v>1297</v>
      </c>
      <c r="J270" s="103">
        <f>SUMPRODUCT('[2]表九（录入表）'!D$6:D$345*(LEFT('[2]表九（录入表）'!$B$6:$B$345,LEN($H270))=$H270))</f>
        <v>0</v>
      </c>
      <c r="K270" s="104">
        <f>SUMPRODUCT('[2]表九（录入表）'!E$6:E$345*(LEFT('[2]表九（录入表）'!$B$6:$B$345,LEN($H270))=$H270))</f>
        <v>0</v>
      </c>
      <c r="L270" s="104">
        <f>SUMPRODUCT('[2]表九（录入表）'!F$6:F$345*(LEFT('[2]表九（录入表）'!$B$6:$B$345,LEN($H270))=$H270))</f>
        <v>0</v>
      </c>
      <c r="M270" s="81" t="str">
        <f t="shared" si="10"/>
        <v/>
      </c>
      <c r="N270" s="81" t="str">
        <f t="shared" si="11"/>
        <v/>
      </c>
    </row>
    <row r="271" s="70" customFormat="1" ht="17.1" hidden="1" customHeight="1" spans="1:14">
      <c r="A271" s="101"/>
      <c r="B271" s="105"/>
      <c r="C271" s="106"/>
      <c r="D271" s="107"/>
      <c r="E271" s="107"/>
      <c r="F271" s="108"/>
      <c r="G271" s="108"/>
      <c r="H271" s="101" t="s">
        <v>1298</v>
      </c>
      <c r="I271" s="105" t="s">
        <v>1299</v>
      </c>
      <c r="J271" s="103">
        <f>SUMPRODUCT('[2]表九（录入表）'!D$6:D$345*(LEFT('[2]表九（录入表）'!$B$6:$B$345,LEN($H271))=$H271))</f>
        <v>0</v>
      </c>
      <c r="K271" s="104">
        <f>SUMPRODUCT('[2]表九（录入表）'!E$6:E$345*(LEFT('[2]表九（录入表）'!$B$6:$B$345,LEN($H271))=$H271))</f>
        <v>0</v>
      </c>
      <c r="L271" s="104">
        <f>SUMPRODUCT('[2]表九（录入表）'!F$6:F$345*(LEFT('[2]表九（录入表）'!$B$6:$B$345,LEN($H271))=$H271))</f>
        <v>0</v>
      </c>
      <c r="M271" s="81" t="str">
        <f t="shared" si="10"/>
        <v/>
      </c>
      <c r="N271" s="81" t="str">
        <f t="shared" si="11"/>
        <v/>
      </c>
    </row>
    <row r="272" s="70" customFormat="1" ht="17.1" hidden="1" customHeight="1" spans="1:14">
      <c r="A272" s="101"/>
      <c r="B272" s="105"/>
      <c r="C272" s="106"/>
      <c r="D272" s="107"/>
      <c r="E272" s="107"/>
      <c r="F272" s="108"/>
      <c r="G272" s="108"/>
      <c r="H272" s="101" t="s">
        <v>1300</v>
      </c>
      <c r="I272" s="105" t="s">
        <v>1301</v>
      </c>
      <c r="J272" s="103">
        <f>SUMPRODUCT('[2]表九（录入表）'!D$6:D$345*(LEFT('[2]表九（录入表）'!$B$6:$B$345,LEN($H272))=$H272))</f>
        <v>0</v>
      </c>
      <c r="K272" s="104">
        <f>SUMPRODUCT('[2]表九（录入表）'!E$6:E$345*(LEFT('[2]表九（录入表）'!$B$6:$B$345,LEN($H272))=$H272))</f>
        <v>0</v>
      </c>
      <c r="L272" s="104">
        <f>SUMPRODUCT('[2]表九（录入表）'!F$6:F$345*(LEFT('[2]表九（录入表）'!$B$6:$B$345,LEN($H272))=$H272))</f>
        <v>0</v>
      </c>
      <c r="M272" s="81" t="str">
        <f t="shared" si="10"/>
        <v/>
      </c>
      <c r="N272" s="81" t="str">
        <f t="shared" si="11"/>
        <v/>
      </c>
    </row>
    <row r="273" s="70" customFormat="1" ht="17.1" hidden="1" customHeight="1" spans="1:14">
      <c r="A273" s="101"/>
      <c r="B273" s="105"/>
      <c r="C273" s="106"/>
      <c r="D273" s="107"/>
      <c r="E273" s="107"/>
      <c r="F273" s="108"/>
      <c r="G273" s="108"/>
      <c r="H273" s="101" t="s">
        <v>1302</v>
      </c>
      <c r="I273" s="105" t="s">
        <v>1303</v>
      </c>
      <c r="J273" s="103">
        <f>SUMPRODUCT('[2]表九（录入表）'!D$6:D$345*(LEFT('[2]表九（录入表）'!$B$6:$B$345,LEN($H273))=$H273))</f>
        <v>0</v>
      </c>
      <c r="K273" s="104">
        <f>SUMPRODUCT('[2]表九（录入表）'!E$6:E$345*(LEFT('[2]表九（录入表）'!$B$6:$B$345,LEN($H273))=$H273))</f>
        <v>0</v>
      </c>
      <c r="L273" s="104">
        <f>SUMPRODUCT('[2]表九（录入表）'!F$6:F$345*(LEFT('[2]表九（录入表）'!$B$6:$B$345,LEN($H273))=$H273))</f>
        <v>0</v>
      </c>
      <c r="M273" s="81" t="str">
        <f t="shared" si="10"/>
        <v/>
      </c>
      <c r="N273" s="81" t="str">
        <f t="shared" si="11"/>
        <v/>
      </c>
    </row>
    <row r="274" s="70" customFormat="1" ht="17.1" hidden="1" customHeight="1" spans="1:14">
      <c r="A274" s="101"/>
      <c r="B274" s="105"/>
      <c r="C274" s="106"/>
      <c r="D274" s="107"/>
      <c r="E274" s="107"/>
      <c r="F274" s="108"/>
      <c r="G274" s="108"/>
      <c r="H274" s="101" t="s">
        <v>1304</v>
      </c>
      <c r="I274" s="105" t="s">
        <v>1305</v>
      </c>
      <c r="J274" s="103">
        <f>SUMPRODUCT('[2]表九（录入表）'!D$6:D$345*(LEFT('[2]表九（录入表）'!$B$6:$B$345,LEN($H274))=$H274))</f>
        <v>0</v>
      </c>
      <c r="K274" s="104">
        <f>SUMPRODUCT('[2]表九（录入表）'!E$6:E$345*(LEFT('[2]表九（录入表）'!$B$6:$B$345,LEN($H274))=$H274))</f>
        <v>0</v>
      </c>
      <c r="L274" s="104">
        <f>SUMPRODUCT('[2]表九（录入表）'!F$6:F$345*(LEFT('[2]表九（录入表）'!$B$6:$B$345,LEN($H274))=$H274))</f>
        <v>0</v>
      </c>
      <c r="M274" s="81" t="str">
        <f t="shared" si="10"/>
        <v/>
      </c>
      <c r="N274" s="81" t="str">
        <f t="shared" si="11"/>
        <v/>
      </c>
    </row>
    <row r="275" s="70" customFormat="1" ht="17.1" hidden="1" customHeight="1" spans="1:14">
      <c r="A275" s="101"/>
      <c r="B275" s="105"/>
      <c r="C275" s="106"/>
      <c r="D275" s="107"/>
      <c r="E275" s="107"/>
      <c r="F275" s="108"/>
      <c r="G275" s="108"/>
      <c r="H275" s="101" t="s">
        <v>1558</v>
      </c>
      <c r="I275" s="105" t="s">
        <v>1307</v>
      </c>
      <c r="J275" s="109">
        <f>SUMPRODUCT('[2]表九（录入表）'!D$6:D$345*(LEFT('[2]表九（录入表）'!$B$6:$B$345,LEN($H275))=$H275))</f>
        <v>0</v>
      </c>
      <c r="K275" s="110">
        <f>SUMPRODUCT('[2]表九（录入表）'!E$6:E$345*(LEFT('[2]表九（录入表）'!$B$6:$B$345,LEN($H275))=$H275))</f>
        <v>0</v>
      </c>
      <c r="L275" s="110">
        <f>SUMPRODUCT('[2]表九（录入表）'!F$6:F$345*(LEFT('[2]表九（录入表）'!$B$6:$B$345,LEN($H275))=$H275))</f>
        <v>0</v>
      </c>
      <c r="M275" s="81" t="str">
        <f t="shared" si="10"/>
        <v/>
      </c>
      <c r="N275" s="81" t="str">
        <f t="shared" si="11"/>
        <v/>
      </c>
    </row>
    <row r="276" s="70" customFormat="1" ht="17.1" hidden="1" customHeight="1" spans="1:14">
      <c r="A276" s="101"/>
      <c r="B276" s="105"/>
      <c r="C276" s="106"/>
      <c r="D276" s="107"/>
      <c r="E276" s="107"/>
      <c r="F276" s="108"/>
      <c r="G276" s="108"/>
      <c r="H276" s="101" t="s">
        <v>1306</v>
      </c>
      <c r="I276" s="105" t="s">
        <v>1307</v>
      </c>
      <c r="J276" s="103">
        <f>SUMPRODUCT('[2]表九（录入表）'!D$6:D$345*(LEFT('[2]表九（录入表）'!$B$6:$B$345,LEN($H276))=$H276))</f>
        <v>0</v>
      </c>
      <c r="K276" s="104">
        <f>SUMPRODUCT('[2]表九（录入表）'!E$6:E$345*(LEFT('[2]表九（录入表）'!$B$6:$B$345,LEN($H276))=$H276))</f>
        <v>0</v>
      </c>
      <c r="L276" s="104">
        <f>SUMPRODUCT('[2]表九（录入表）'!F$6:F$345*(LEFT('[2]表九（录入表）'!$B$6:$B$345,LEN($H276))=$H276))</f>
        <v>0</v>
      </c>
      <c r="M276" s="81" t="str">
        <f t="shared" si="10"/>
        <v/>
      </c>
      <c r="N276" s="81" t="str">
        <f t="shared" si="11"/>
        <v/>
      </c>
    </row>
    <row r="277" s="70" customFormat="1" ht="17.1" hidden="1" customHeight="1" spans="1:14">
      <c r="A277" s="101"/>
      <c r="B277" s="105"/>
      <c r="C277" s="106"/>
      <c r="D277" s="107"/>
      <c r="E277" s="107"/>
      <c r="F277" s="108"/>
      <c r="G277" s="108"/>
      <c r="H277" s="101" t="s">
        <v>1559</v>
      </c>
      <c r="I277" s="105" t="s">
        <v>1309</v>
      </c>
      <c r="J277" s="109">
        <f>SUMPRODUCT('[2]表九（录入表）'!D$6:D$345*(LEFT('[2]表九（录入表）'!$B$6:$B$345,LEN($H277))=$H277))</f>
        <v>0</v>
      </c>
      <c r="K277" s="110">
        <f>SUMPRODUCT('[2]表九（录入表）'!E$6:E$345*(LEFT('[2]表九（录入表）'!$B$6:$B$345,LEN($H277))=$H277))</f>
        <v>0</v>
      </c>
      <c r="L277" s="110">
        <f>SUMPRODUCT('[2]表九（录入表）'!F$6:F$345*(LEFT('[2]表九（录入表）'!$B$6:$B$345,LEN($H277))=$H277))</f>
        <v>0</v>
      </c>
      <c r="M277" s="81" t="str">
        <f t="shared" si="10"/>
        <v/>
      </c>
      <c r="N277" s="81" t="str">
        <f t="shared" si="11"/>
        <v/>
      </c>
    </row>
    <row r="278" s="70" customFormat="1" ht="17.1" customHeight="1" spans="1:14">
      <c r="A278" s="101"/>
      <c r="B278" s="105"/>
      <c r="C278" s="106"/>
      <c r="D278" s="107"/>
      <c r="E278" s="107"/>
      <c r="F278" s="108"/>
      <c r="G278" s="108"/>
      <c r="H278" s="101" t="s">
        <v>1308</v>
      </c>
      <c r="I278" s="105" t="s">
        <v>1309</v>
      </c>
      <c r="J278" s="103">
        <f>SUMPRODUCT('[2]表九（录入表）'!D$6:D$345*(LEFT('[2]表九（录入表）'!$B$6:$B$345,LEN($H278))=$H278))</f>
        <v>0</v>
      </c>
      <c r="K278" s="104">
        <f>SUMPRODUCT('[2]表九（录入表）'!E$6:E$345*(LEFT('[2]表九（录入表）'!$B$6:$B$345,LEN($H278))=$H278))</f>
        <v>0</v>
      </c>
      <c r="L278" s="104">
        <f>SUMPRODUCT('[2]表九（录入表）'!F$6:F$345*(LEFT('[2]表九（录入表）'!$B$6:$B$345,LEN($H278))=$H278))</f>
        <v>0</v>
      </c>
      <c r="M278" s="81" t="str">
        <f t="shared" si="10"/>
        <v/>
      </c>
      <c r="N278" s="81" t="str">
        <f t="shared" si="11"/>
        <v/>
      </c>
    </row>
    <row r="279" s="70" customFormat="1" ht="17.1" customHeight="1" spans="1:14">
      <c r="A279" s="101"/>
      <c r="B279" s="105"/>
      <c r="C279" s="106"/>
      <c r="D279" s="107"/>
      <c r="E279" s="107"/>
      <c r="F279" s="108"/>
      <c r="G279" s="108"/>
      <c r="H279" s="101" t="s">
        <v>1560</v>
      </c>
      <c r="I279" s="105" t="s">
        <v>1561</v>
      </c>
      <c r="J279" s="109">
        <f>SUMPRODUCT('[2]表九（录入表）'!D$6:D$345*(LEFT('[2]表九（录入表）'!$B$6:$B$345,LEN($H279))=$H279))</f>
        <v>5841</v>
      </c>
      <c r="K279" s="110">
        <f>SUMPRODUCT('[2]表九（录入表）'!E$6:E$345*(LEFT('[2]表九（录入表）'!$B$6:$B$345,LEN($H279))=$H279))</f>
        <v>2149</v>
      </c>
      <c r="L279" s="110">
        <f>SUMPRODUCT('[2]表九（录入表）'!F$6:F$345*(LEFT('[2]表九（录入表）'!$B$6:$B$345,LEN($H279))=$H279))</f>
        <v>414</v>
      </c>
      <c r="M279" s="81">
        <f t="shared" si="10"/>
        <v>0.0708782742681048</v>
      </c>
      <c r="N279" s="81">
        <f t="shared" si="11"/>
        <v>0.192647743136342</v>
      </c>
    </row>
    <row r="280" s="70" customFormat="1" ht="17.1" customHeight="1" spans="1:14">
      <c r="A280" s="101"/>
      <c r="B280" s="105"/>
      <c r="C280" s="106"/>
      <c r="D280" s="107"/>
      <c r="E280" s="107"/>
      <c r="F280" s="108"/>
      <c r="G280" s="108"/>
      <c r="H280" s="101" t="s">
        <v>1310</v>
      </c>
      <c r="I280" s="105" t="s">
        <v>1311</v>
      </c>
      <c r="J280" s="103">
        <f>SUMPRODUCT('[2]表九（录入表）'!D$6:D$345*(LEFT('[2]表九（录入表）'!$B$6:$B$345,LEN($H280))=$H280))</f>
        <v>0</v>
      </c>
      <c r="K280" s="104">
        <f>SUMPRODUCT('[2]表九（录入表）'!E$6:E$345*(LEFT('[2]表九（录入表）'!$B$6:$B$345,LEN($H280))=$H280))</f>
        <v>0</v>
      </c>
      <c r="L280" s="104">
        <f>SUMPRODUCT('[2]表九（录入表）'!F$6:F$345*(LEFT('[2]表九（录入表）'!$B$6:$B$345,LEN($H280))=$H280))</f>
        <v>0</v>
      </c>
      <c r="M280" s="81" t="str">
        <f t="shared" si="10"/>
        <v/>
      </c>
      <c r="N280" s="81" t="str">
        <f t="shared" si="11"/>
        <v/>
      </c>
    </row>
    <row r="281" s="70" customFormat="1" ht="17.1" customHeight="1" spans="1:14">
      <c r="A281" s="101"/>
      <c r="B281" s="105"/>
      <c r="C281" s="106"/>
      <c r="D281" s="107"/>
      <c r="E281" s="107"/>
      <c r="F281" s="108"/>
      <c r="G281" s="108"/>
      <c r="H281" s="101" t="s">
        <v>1312</v>
      </c>
      <c r="I281" s="105" t="s">
        <v>1313</v>
      </c>
      <c r="J281" s="103">
        <f>SUMPRODUCT('[2]表九（录入表）'!D$6:D$345*(LEFT('[2]表九（录入表）'!$B$6:$B$345,LEN($H281))=$H281))</f>
        <v>5841</v>
      </c>
      <c r="K281" s="104">
        <f>SUMPRODUCT('[2]表九（录入表）'!E$6:E$345*(LEFT('[2]表九（录入表）'!$B$6:$B$345,LEN($H281))=$H281))</f>
        <v>493</v>
      </c>
      <c r="L281" s="104">
        <f>SUMPRODUCT('[2]表九（录入表）'!F$6:F$345*(LEFT('[2]表九（录入表）'!$B$6:$B$345,LEN($H281))=$H281))</f>
        <v>231.2</v>
      </c>
      <c r="M281" s="81">
        <f t="shared" si="10"/>
        <v>0.0395822633110769</v>
      </c>
      <c r="N281" s="81">
        <f t="shared" si="11"/>
        <v>0.468965517241379</v>
      </c>
    </row>
    <row r="282" s="70" customFormat="1" ht="17.1" customHeight="1" spans="1:14">
      <c r="A282" s="101"/>
      <c r="B282" s="105"/>
      <c r="C282" s="106"/>
      <c r="D282" s="107"/>
      <c r="E282" s="107"/>
      <c r="F282" s="108"/>
      <c r="G282" s="108"/>
      <c r="H282" s="101" t="s">
        <v>1314</v>
      </c>
      <c r="I282" s="105" t="s">
        <v>1315</v>
      </c>
      <c r="J282" s="103">
        <f>SUMPRODUCT('[2]表九（录入表）'!D$6:D$345*(LEFT('[2]表九（录入表）'!$B$6:$B$345,LEN($H282))=$H282))</f>
        <v>0</v>
      </c>
      <c r="K282" s="104">
        <f>SUMPRODUCT('[2]表九（录入表）'!E$6:E$345*(LEFT('[2]表九（录入表）'!$B$6:$B$345,LEN($H282))=$H282))</f>
        <v>22</v>
      </c>
      <c r="L282" s="104">
        <f>SUMPRODUCT('[2]表九（录入表）'!F$6:F$345*(LEFT('[2]表九（录入表）'!$B$6:$B$345,LEN($H282))=$H282))</f>
        <v>0</v>
      </c>
      <c r="M282" s="81" t="str">
        <f t="shared" si="10"/>
        <v/>
      </c>
      <c r="N282" s="81">
        <f t="shared" si="11"/>
        <v>0</v>
      </c>
    </row>
    <row r="283" s="70" customFormat="1" ht="17.1" customHeight="1" spans="1:14">
      <c r="A283" s="101"/>
      <c r="B283" s="105"/>
      <c r="C283" s="106"/>
      <c r="D283" s="107"/>
      <c r="E283" s="107"/>
      <c r="F283" s="108"/>
      <c r="G283" s="108"/>
      <c r="H283" s="101" t="s">
        <v>1316</v>
      </c>
      <c r="I283" s="105" t="s">
        <v>1317</v>
      </c>
      <c r="J283" s="103">
        <f>SUMPRODUCT('[2]表九（录入表）'!D$6:D$345*(LEFT('[2]表九（录入表）'!$B$6:$B$345,LEN($H283))=$H283))</f>
        <v>0</v>
      </c>
      <c r="K283" s="104">
        <f>SUMPRODUCT('[2]表九（录入表）'!E$6:E$345*(LEFT('[2]表九（录入表）'!$B$6:$B$345,LEN($H283))=$H283))</f>
        <v>20</v>
      </c>
      <c r="L283" s="104">
        <f>SUMPRODUCT('[2]表九（录入表）'!F$6:F$345*(LEFT('[2]表九（录入表）'!$B$6:$B$345,LEN($H283))=$H283))</f>
        <v>0</v>
      </c>
      <c r="M283" s="81" t="str">
        <f t="shared" si="10"/>
        <v/>
      </c>
      <c r="N283" s="81">
        <f t="shared" si="11"/>
        <v>0</v>
      </c>
    </row>
    <row r="284" s="70" customFormat="1" ht="17.1" customHeight="1" spans="1:14">
      <c r="A284" s="101"/>
      <c r="B284" s="105"/>
      <c r="C284" s="106"/>
      <c r="D284" s="107"/>
      <c r="E284" s="107"/>
      <c r="F284" s="108"/>
      <c r="G284" s="108"/>
      <c r="H284" s="101" t="s">
        <v>1318</v>
      </c>
      <c r="I284" s="105" t="s">
        <v>1319</v>
      </c>
      <c r="J284" s="103">
        <f>SUMPRODUCT('[2]表九（录入表）'!D$6:D$345*(LEFT('[2]表九（录入表）'!$B$6:$B$345,LEN($H284))=$H284))</f>
        <v>0</v>
      </c>
      <c r="K284" s="104">
        <f>SUMPRODUCT('[2]表九（录入表）'!E$6:E$345*(LEFT('[2]表九（录入表）'!$B$6:$B$345,LEN($H284))=$H284))</f>
        <v>0</v>
      </c>
      <c r="L284" s="104">
        <f>SUMPRODUCT('[2]表九（录入表）'!F$6:F$345*(LEFT('[2]表九（录入表）'!$B$6:$B$345,LEN($H284))=$H284))</f>
        <v>0</v>
      </c>
      <c r="M284" s="81" t="str">
        <f t="shared" si="10"/>
        <v/>
      </c>
      <c r="N284" s="81" t="str">
        <f t="shared" si="11"/>
        <v/>
      </c>
    </row>
    <row r="285" s="70" customFormat="1" ht="17.1" customHeight="1" spans="1:14">
      <c r="A285" s="101"/>
      <c r="B285" s="105"/>
      <c r="C285" s="106"/>
      <c r="D285" s="107"/>
      <c r="E285" s="107"/>
      <c r="F285" s="108"/>
      <c r="G285" s="108"/>
      <c r="H285" s="101" t="s">
        <v>1320</v>
      </c>
      <c r="I285" s="105" t="s">
        <v>1321</v>
      </c>
      <c r="J285" s="103">
        <f>SUMPRODUCT('[2]表九（录入表）'!D$6:D$345*(LEFT('[2]表九（录入表）'!$B$6:$B$345,LEN($H285))=$H285))</f>
        <v>0</v>
      </c>
      <c r="K285" s="104">
        <f>SUMPRODUCT('[2]表九（录入表）'!E$6:E$345*(LEFT('[2]表九（录入表）'!$B$6:$B$345,LEN($H285))=$H285))</f>
        <v>381</v>
      </c>
      <c r="L285" s="104">
        <f>SUMPRODUCT('[2]表九（录入表）'!F$6:F$345*(LEFT('[2]表九（录入表）'!$B$6:$B$345,LEN($H285))=$H285))</f>
        <v>182.8</v>
      </c>
      <c r="M285" s="81" t="str">
        <f t="shared" si="10"/>
        <v/>
      </c>
      <c r="N285" s="81">
        <f t="shared" si="11"/>
        <v>0.479790026246719</v>
      </c>
    </row>
    <row r="286" s="70" customFormat="1" ht="17.1" customHeight="1" spans="1:14">
      <c r="A286" s="101"/>
      <c r="B286" s="105"/>
      <c r="C286" s="106"/>
      <c r="D286" s="107"/>
      <c r="E286" s="107"/>
      <c r="F286" s="108"/>
      <c r="G286" s="108"/>
      <c r="H286" s="101" t="s">
        <v>1322</v>
      </c>
      <c r="I286" s="105" t="s">
        <v>1323</v>
      </c>
      <c r="J286" s="103">
        <f>SUMPRODUCT('[2]表九（录入表）'!D$6:D$345*(LEFT('[2]表九（录入表）'!$B$6:$B$345,LEN($H286))=$H286))</f>
        <v>0</v>
      </c>
      <c r="K286" s="104">
        <f>SUMPRODUCT('[2]表九（录入表）'!E$6:E$345*(LEFT('[2]表九（录入表）'!$B$6:$B$345,LEN($H286))=$H286))</f>
        <v>0</v>
      </c>
      <c r="L286" s="104">
        <f>SUMPRODUCT('[2]表九（录入表）'!F$6:F$345*(LEFT('[2]表九（录入表）'!$B$6:$B$345,LEN($H286))=$H286))</f>
        <v>0</v>
      </c>
      <c r="M286" s="81" t="str">
        <f t="shared" si="10"/>
        <v/>
      </c>
      <c r="N286" s="81" t="str">
        <f t="shared" si="11"/>
        <v/>
      </c>
    </row>
    <row r="287" s="70" customFormat="1" ht="17.1" customHeight="1" spans="1:14">
      <c r="A287" s="101"/>
      <c r="B287" s="105"/>
      <c r="C287" s="106"/>
      <c r="D287" s="107"/>
      <c r="E287" s="107"/>
      <c r="F287" s="108"/>
      <c r="G287" s="108"/>
      <c r="H287" s="101" t="s">
        <v>1324</v>
      </c>
      <c r="I287" s="105" t="s">
        <v>1325</v>
      </c>
      <c r="J287" s="103">
        <f>SUMPRODUCT('[2]表九（录入表）'!D$6:D$345*(LEFT('[2]表九（录入表）'!$B$6:$B$345,LEN($H287))=$H287))</f>
        <v>0</v>
      </c>
      <c r="K287" s="104">
        <f>SUMPRODUCT('[2]表九（录入表）'!E$6:E$345*(LEFT('[2]表九（录入表）'!$B$6:$B$345,LEN($H287))=$H287))</f>
        <v>1178</v>
      </c>
      <c r="L287" s="104">
        <f>SUMPRODUCT('[2]表九（录入表）'!F$6:F$345*(LEFT('[2]表九（录入表）'!$B$6:$B$345,LEN($H287))=$H287))</f>
        <v>0</v>
      </c>
      <c r="M287" s="81" t="str">
        <f t="shared" si="10"/>
        <v/>
      </c>
      <c r="N287" s="81">
        <f t="shared" si="11"/>
        <v>0</v>
      </c>
    </row>
    <row r="288" s="70" customFormat="1" ht="17.1" customHeight="1" spans="1:14">
      <c r="A288" s="101"/>
      <c r="B288" s="105"/>
      <c r="C288" s="106"/>
      <c r="D288" s="107"/>
      <c r="E288" s="107"/>
      <c r="F288" s="108"/>
      <c r="G288" s="108"/>
      <c r="H288" s="101" t="s">
        <v>1326</v>
      </c>
      <c r="I288" s="105" t="s">
        <v>1327</v>
      </c>
      <c r="J288" s="103">
        <f>SUMPRODUCT('[2]表九（录入表）'!D$6:D$345*(LEFT('[2]表九（录入表）'!$B$6:$B$345,LEN($H288))=$H288))</f>
        <v>0</v>
      </c>
      <c r="K288" s="104">
        <f>SUMPRODUCT('[2]表九（录入表）'!E$6:E$345*(LEFT('[2]表九（录入表）'!$B$6:$B$345,LEN($H288))=$H288))</f>
        <v>0</v>
      </c>
      <c r="L288" s="104">
        <f>SUMPRODUCT('[2]表九（录入表）'!F$6:F$345*(LEFT('[2]表九（录入表）'!$B$6:$B$345,LEN($H288))=$H288))</f>
        <v>0</v>
      </c>
      <c r="M288" s="81" t="str">
        <f t="shared" si="10"/>
        <v/>
      </c>
      <c r="N288" s="81" t="str">
        <f t="shared" si="11"/>
        <v/>
      </c>
    </row>
    <row r="289" s="70" customFormat="1" ht="17.1" customHeight="1" spans="1:14">
      <c r="A289" s="101"/>
      <c r="B289" s="105"/>
      <c r="C289" s="106"/>
      <c r="D289" s="107"/>
      <c r="E289" s="107"/>
      <c r="F289" s="108"/>
      <c r="G289" s="108"/>
      <c r="H289" s="101" t="s">
        <v>1328</v>
      </c>
      <c r="I289" s="105" t="s">
        <v>1329</v>
      </c>
      <c r="J289" s="103">
        <f>SUMPRODUCT('[2]表九（录入表）'!D$6:D$345*(LEFT('[2]表九（录入表）'!$B$6:$B$345,LEN($H289))=$H289))</f>
        <v>0</v>
      </c>
      <c r="K289" s="104">
        <f>SUMPRODUCT('[2]表九（录入表）'!E$6:E$345*(LEFT('[2]表九（录入表）'!$B$6:$B$345,LEN($H289))=$H289))</f>
        <v>0</v>
      </c>
      <c r="L289" s="104">
        <f>SUMPRODUCT('[2]表九（录入表）'!F$6:F$345*(LEFT('[2]表九（录入表）'!$B$6:$B$345,LEN($H289))=$H289))</f>
        <v>0</v>
      </c>
      <c r="M289" s="81" t="str">
        <f t="shared" si="10"/>
        <v/>
      </c>
      <c r="N289" s="81" t="str">
        <f t="shared" si="11"/>
        <v/>
      </c>
    </row>
    <row r="290" s="70" customFormat="1" ht="17.1" customHeight="1" spans="1:14">
      <c r="A290" s="101"/>
      <c r="B290" s="105"/>
      <c r="C290" s="106"/>
      <c r="D290" s="107"/>
      <c r="E290" s="107"/>
      <c r="F290" s="108"/>
      <c r="G290" s="108"/>
      <c r="H290" s="101" t="s">
        <v>1330</v>
      </c>
      <c r="I290" s="105" t="s">
        <v>1331</v>
      </c>
      <c r="J290" s="103">
        <f>SUMPRODUCT('[2]表九（录入表）'!D$6:D$345*(LEFT('[2]表九（录入表）'!$B$6:$B$345,LEN($H290))=$H290))</f>
        <v>0</v>
      </c>
      <c r="K290" s="104">
        <f>SUMPRODUCT('[2]表九（录入表）'!E$6:E$345*(LEFT('[2]表九（录入表）'!$B$6:$B$345,LEN($H290))=$H290))</f>
        <v>55</v>
      </c>
      <c r="L290" s="104">
        <f>SUMPRODUCT('[2]表九（录入表）'!F$6:F$345*(LEFT('[2]表九（录入表）'!$B$6:$B$345,LEN($H290))=$H290))</f>
        <v>0</v>
      </c>
      <c r="M290" s="81" t="str">
        <f t="shared" si="10"/>
        <v/>
      </c>
      <c r="N290" s="81">
        <f t="shared" si="11"/>
        <v>0</v>
      </c>
    </row>
    <row r="291" s="70" customFormat="1" ht="17.1" customHeight="1" spans="1:14">
      <c r="A291" s="101"/>
      <c r="B291" s="105"/>
      <c r="C291" s="106"/>
      <c r="D291" s="107"/>
      <c r="E291" s="107"/>
      <c r="F291" s="108"/>
      <c r="G291" s="108"/>
      <c r="H291" s="101" t="s">
        <v>1562</v>
      </c>
      <c r="I291" s="105" t="s">
        <v>1563</v>
      </c>
      <c r="J291" s="109">
        <f>SUMPRODUCT('[2]表九（录入表）'!D$6:D$345*(LEFT('[2]表九（录入表）'!$B$6:$B$345,LEN($H291))=$H291))</f>
        <v>0</v>
      </c>
      <c r="K291" s="110">
        <f>SUMPRODUCT('[2]表九（录入表）'!E$6:E$345*(LEFT('[2]表九（录入表）'!$B$6:$B$345,LEN($H291))=$H291))</f>
        <v>0</v>
      </c>
      <c r="L291" s="110">
        <f>SUMPRODUCT('[2]表九（录入表）'!F$6:F$345*(LEFT('[2]表九（录入表）'!$B$6:$B$345,LEN($H291))=$H291))</f>
        <v>0</v>
      </c>
      <c r="M291" s="81" t="str">
        <f t="shared" si="10"/>
        <v/>
      </c>
      <c r="N291" s="81" t="str">
        <f t="shared" si="11"/>
        <v/>
      </c>
    </row>
    <row r="292" s="70" customFormat="1" ht="17.1" customHeight="1" spans="1:14">
      <c r="A292" s="101"/>
      <c r="B292" s="105"/>
      <c r="C292" s="106"/>
      <c r="D292" s="107"/>
      <c r="E292" s="107"/>
      <c r="F292" s="108"/>
      <c r="G292" s="108"/>
      <c r="H292" s="101" t="s">
        <v>1332</v>
      </c>
      <c r="I292" s="105" t="s">
        <v>435</v>
      </c>
      <c r="J292" s="103">
        <f>SUMPRODUCT('[2]表九（录入表）'!D$6:D$345*(LEFT('[2]表九（录入表）'!$B$6:$B$345,LEN($H292))=$H292))</f>
        <v>0</v>
      </c>
      <c r="K292" s="104">
        <f>SUMPRODUCT('[2]表九（录入表）'!E$6:E$345*(LEFT('[2]表九（录入表）'!$B$6:$B$345,LEN($H292))=$H292))</f>
        <v>0</v>
      </c>
      <c r="L292" s="104">
        <f>SUMPRODUCT('[2]表九（录入表）'!F$6:F$345*(LEFT('[2]表九（录入表）'!$B$6:$B$345,LEN($H292))=$H292))</f>
        <v>0</v>
      </c>
      <c r="M292" s="81" t="str">
        <f t="shared" si="10"/>
        <v/>
      </c>
      <c r="N292" s="81" t="str">
        <f t="shared" si="11"/>
        <v/>
      </c>
    </row>
    <row r="293" s="70" customFormat="1" ht="17.1" customHeight="1" spans="1:14">
      <c r="A293" s="101"/>
      <c r="B293" s="105"/>
      <c r="C293" s="106"/>
      <c r="D293" s="107"/>
      <c r="E293" s="107"/>
      <c r="F293" s="108"/>
      <c r="G293" s="108"/>
      <c r="H293" s="101" t="s">
        <v>484</v>
      </c>
      <c r="I293" s="105" t="s">
        <v>485</v>
      </c>
      <c r="J293" s="109">
        <f>SUMPRODUCT('[2]表九（录入表）'!D$6:D$345*(LEFT('[2]表九（录入表）'!$B$6:$B$345,LEN($H293))=$H293))</f>
        <v>25530</v>
      </c>
      <c r="K293" s="110">
        <f>SUMPRODUCT('[2]表九（录入表）'!E$6:E$345*(LEFT('[2]表九（录入表）'!$B$6:$B$345,LEN($H293))=$H293))</f>
        <v>24926</v>
      </c>
      <c r="L293" s="110">
        <f>SUMPRODUCT('[2]表九（录入表）'!F$6:F$345*(LEFT('[2]表九（录入表）'!$B$6:$B$345,LEN($H293))=$H293))</f>
        <v>28000</v>
      </c>
      <c r="M293" s="81">
        <f t="shared" si="10"/>
        <v>1.09674892283588</v>
      </c>
      <c r="N293" s="81">
        <f t="shared" si="11"/>
        <v>1.12332504212469</v>
      </c>
    </row>
    <row r="294" s="70" customFormat="1" ht="17.1" customHeight="1" spans="1:14">
      <c r="A294" s="101"/>
      <c r="B294" s="105"/>
      <c r="C294" s="106"/>
      <c r="D294" s="107"/>
      <c r="E294" s="107"/>
      <c r="F294" s="108"/>
      <c r="G294" s="108"/>
      <c r="H294" s="101" t="s">
        <v>1564</v>
      </c>
      <c r="I294" s="105" t="s">
        <v>1565</v>
      </c>
      <c r="J294" s="109">
        <f>SUMPRODUCT('[2]表九（录入表）'!D$6:D$345*(LEFT('[2]表九（录入表）'!$B$6:$B$345,LEN($H294))=$H294))</f>
        <v>25530</v>
      </c>
      <c r="K294" s="110">
        <f>SUMPRODUCT('[2]表九（录入表）'!E$6:E$345*(LEFT('[2]表九（录入表）'!$B$6:$B$345,LEN($H294))=$H294))</f>
        <v>24926</v>
      </c>
      <c r="L294" s="110">
        <f>SUMPRODUCT('[2]表九（录入表）'!F$6:F$345*(LEFT('[2]表九（录入表）'!$B$6:$B$345,LEN($H294))=$H294))</f>
        <v>28000</v>
      </c>
      <c r="M294" s="81">
        <f t="shared" si="10"/>
        <v>1.09674892283588</v>
      </c>
      <c r="N294" s="81">
        <f t="shared" si="11"/>
        <v>1.12332504212469</v>
      </c>
    </row>
    <row r="295" s="70" customFormat="1" ht="17.1" hidden="1" customHeight="1" spans="1:14">
      <c r="A295" s="101"/>
      <c r="B295" s="105"/>
      <c r="C295" s="106"/>
      <c r="D295" s="107"/>
      <c r="E295" s="107"/>
      <c r="F295" s="108"/>
      <c r="G295" s="108"/>
      <c r="H295" s="101" t="s">
        <v>1333</v>
      </c>
      <c r="I295" s="105" t="s">
        <v>1334</v>
      </c>
      <c r="J295" s="103">
        <f>SUMPRODUCT('[2]表九（录入表）'!D$6:D$345*(LEFT('[2]表九（录入表）'!$B$6:$B$345,LEN($H295))=$H295))</f>
        <v>0</v>
      </c>
      <c r="K295" s="104">
        <f>SUMPRODUCT('[2]表九（录入表）'!E$6:E$345*(LEFT('[2]表九（录入表）'!$B$6:$B$345,LEN($H295))=$H295))</f>
        <v>0</v>
      </c>
      <c r="L295" s="104">
        <f>SUMPRODUCT('[2]表九（录入表）'!F$6:F$345*(LEFT('[2]表九（录入表）'!$B$6:$B$345,LEN($H295))=$H295))</f>
        <v>0</v>
      </c>
      <c r="M295" s="81" t="str">
        <f t="shared" si="10"/>
        <v/>
      </c>
      <c r="N295" s="81" t="str">
        <f t="shared" si="11"/>
        <v/>
      </c>
    </row>
    <row r="296" s="70" customFormat="1" ht="17.1" hidden="1" customHeight="1" spans="1:14">
      <c r="A296" s="101"/>
      <c r="B296" s="105"/>
      <c r="C296" s="106"/>
      <c r="D296" s="107"/>
      <c r="E296" s="107"/>
      <c r="F296" s="108"/>
      <c r="G296" s="108"/>
      <c r="H296" s="101" t="s">
        <v>1335</v>
      </c>
      <c r="I296" s="105" t="s">
        <v>1336</v>
      </c>
      <c r="J296" s="103">
        <f>SUMPRODUCT('[2]表九（录入表）'!D$6:D$345*(LEFT('[2]表九（录入表）'!$B$6:$B$345,LEN($H296))=$H296))</f>
        <v>0</v>
      </c>
      <c r="K296" s="104">
        <f>SUMPRODUCT('[2]表九（录入表）'!E$6:E$345*(LEFT('[2]表九（录入表）'!$B$6:$B$345,LEN($H296))=$H296))</f>
        <v>0</v>
      </c>
      <c r="L296" s="104">
        <f>SUMPRODUCT('[2]表九（录入表）'!F$6:F$345*(LEFT('[2]表九（录入表）'!$B$6:$B$345,LEN($H296))=$H296))</f>
        <v>0</v>
      </c>
      <c r="M296" s="81" t="str">
        <f t="shared" si="10"/>
        <v/>
      </c>
      <c r="N296" s="81" t="str">
        <f t="shared" si="11"/>
        <v/>
      </c>
    </row>
    <row r="297" s="70" customFormat="1" ht="17.1" hidden="1" customHeight="1" spans="1:14">
      <c r="A297" s="101"/>
      <c r="B297" s="105"/>
      <c r="C297" s="106"/>
      <c r="D297" s="107"/>
      <c r="E297" s="107"/>
      <c r="F297" s="108"/>
      <c r="G297" s="108"/>
      <c r="H297" s="101" t="s">
        <v>1337</v>
      </c>
      <c r="I297" s="105" t="s">
        <v>1338</v>
      </c>
      <c r="J297" s="103">
        <f>SUMPRODUCT('[2]表九（录入表）'!D$6:D$345*(LEFT('[2]表九（录入表）'!$B$6:$B$345,LEN($H297))=$H297))</f>
        <v>0</v>
      </c>
      <c r="K297" s="104">
        <f>SUMPRODUCT('[2]表九（录入表）'!E$6:E$345*(LEFT('[2]表九（录入表）'!$B$6:$B$345,LEN($H297))=$H297))</f>
        <v>0</v>
      </c>
      <c r="L297" s="104">
        <f>SUMPRODUCT('[2]表九（录入表）'!F$6:F$345*(LEFT('[2]表九（录入表）'!$B$6:$B$345,LEN($H297))=$H297))</f>
        <v>0</v>
      </c>
      <c r="M297" s="81" t="str">
        <f t="shared" si="10"/>
        <v/>
      </c>
      <c r="N297" s="81" t="str">
        <f t="shared" si="11"/>
        <v/>
      </c>
    </row>
    <row r="298" s="70" customFormat="1" ht="17.1" hidden="1" customHeight="1" spans="1:14">
      <c r="A298" s="101"/>
      <c r="B298" s="105"/>
      <c r="C298" s="106"/>
      <c r="D298" s="107"/>
      <c r="E298" s="107"/>
      <c r="F298" s="108"/>
      <c r="G298" s="108"/>
      <c r="H298" s="101" t="s">
        <v>1339</v>
      </c>
      <c r="I298" s="105" t="s">
        <v>1340</v>
      </c>
      <c r="J298" s="103">
        <f>SUMPRODUCT('[2]表九（录入表）'!D$6:D$345*(LEFT('[2]表九（录入表）'!$B$6:$B$345,LEN($H298))=$H298))</f>
        <v>0</v>
      </c>
      <c r="K298" s="104">
        <f>SUMPRODUCT('[2]表九（录入表）'!E$6:E$345*(LEFT('[2]表九（录入表）'!$B$6:$B$345,LEN($H298))=$H298))</f>
        <v>0</v>
      </c>
      <c r="L298" s="104">
        <f>SUMPRODUCT('[2]表九（录入表）'!F$6:F$345*(LEFT('[2]表九（录入表）'!$B$6:$B$345,LEN($H298))=$H298))</f>
        <v>0</v>
      </c>
      <c r="M298" s="81" t="str">
        <f t="shared" si="10"/>
        <v/>
      </c>
      <c r="N298" s="81" t="str">
        <f t="shared" si="11"/>
        <v/>
      </c>
    </row>
    <row r="299" s="70" customFormat="1" ht="17.1" hidden="1" customHeight="1" spans="1:14">
      <c r="A299" s="101"/>
      <c r="B299" s="105"/>
      <c r="C299" s="106"/>
      <c r="D299" s="107"/>
      <c r="E299" s="107"/>
      <c r="F299" s="108"/>
      <c r="G299" s="108"/>
      <c r="H299" s="101" t="s">
        <v>1341</v>
      </c>
      <c r="I299" s="105" t="s">
        <v>1342</v>
      </c>
      <c r="J299" s="103">
        <f>SUMPRODUCT('[2]表九（录入表）'!D$6:D$345*(LEFT('[2]表九（录入表）'!$B$6:$B$345,LEN($H299))=$H299))</f>
        <v>0</v>
      </c>
      <c r="K299" s="104">
        <f>SUMPRODUCT('[2]表九（录入表）'!E$6:E$345*(LEFT('[2]表九（录入表）'!$B$6:$B$345,LEN($H299))=$H299))</f>
        <v>0</v>
      </c>
      <c r="L299" s="104">
        <f>SUMPRODUCT('[2]表九（录入表）'!F$6:F$345*(LEFT('[2]表九（录入表）'!$B$6:$B$345,LEN($H299))=$H299))</f>
        <v>0</v>
      </c>
      <c r="M299" s="81" t="str">
        <f t="shared" si="10"/>
        <v/>
      </c>
      <c r="N299" s="81" t="str">
        <f t="shared" si="11"/>
        <v/>
      </c>
    </row>
    <row r="300" s="70" customFormat="1" ht="17.1" hidden="1" customHeight="1" spans="1:14">
      <c r="A300" s="101"/>
      <c r="B300" s="105"/>
      <c r="C300" s="106"/>
      <c r="D300" s="107"/>
      <c r="E300" s="107"/>
      <c r="F300" s="108"/>
      <c r="G300" s="108"/>
      <c r="H300" s="101" t="s">
        <v>1343</v>
      </c>
      <c r="I300" s="105" t="s">
        <v>1344</v>
      </c>
      <c r="J300" s="103">
        <f>SUMPRODUCT('[2]表九（录入表）'!D$6:D$345*(LEFT('[2]表九（录入表）'!$B$6:$B$345,LEN($H300))=$H300))</f>
        <v>0</v>
      </c>
      <c r="K300" s="104">
        <f>SUMPRODUCT('[2]表九（录入表）'!E$6:E$345*(LEFT('[2]表九（录入表）'!$B$6:$B$345,LEN($H300))=$H300))</f>
        <v>0</v>
      </c>
      <c r="L300" s="104">
        <f>SUMPRODUCT('[2]表九（录入表）'!F$6:F$345*(LEFT('[2]表九（录入表）'!$B$6:$B$345,LEN($H300))=$H300))</f>
        <v>0</v>
      </c>
      <c r="M300" s="81" t="str">
        <f t="shared" si="10"/>
        <v/>
      </c>
      <c r="N300" s="81" t="str">
        <f t="shared" si="11"/>
        <v/>
      </c>
    </row>
    <row r="301" s="70" customFormat="1" ht="17.1" hidden="1" customHeight="1" spans="1:14">
      <c r="A301" s="101"/>
      <c r="B301" s="105"/>
      <c r="C301" s="106"/>
      <c r="D301" s="107"/>
      <c r="E301" s="107"/>
      <c r="F301" s="108"/>
      <c r="G301" s="108"/>
      <c r="H301" s="101" t="s">
        <v>1345</v>
      </c>
      <c r="I301" s="105" t="s">
        <v>1346</v>
      </c>
      <c r="J301" s="103">
        <f>SUMPRODUCT('[2]表九（录入表）'!D$6:D$345*(LEFT('[2]表九（录入表）'!$B$6:$B$345,LEN($H301))=$H301))</f>
        <v>0</v>
      </c>
      <c r="K301" s="104">
        <f>SUMPRODUCT('[2]表九（录入表）'!E$6:E$345*(LEFT('[2]表九（录入表）'!$B$6:$B$345,LEN($H301))=$H301))</f>
        <v>0</v>
      </c>
      <c r="L301" s="104">
        <f>SUMPRODUCT('[2]表九（录入表）'!F$6:F$345*(LEFT('[2]表九（录入表）'!$B$6:$B$345,LEN($H301))=$H301))</f>
        <v>0</v>
      </c>
      <c r="M301" s="81" t="str">
        <f t="shared" si="10"/>
        <v/>
      </c>
      <c r="N301" s="81" t="str">
        <f t="shared" si="11"/>
        <v/>
      </c>
    </row>
    <row r="302" s="70" customFormat="1" ht="17.1" hidden="1" customHeight="1" spans="1:14">
      <c r="A302" s="101"/>
      <c r="B302" s="105"/>
      <c r="C302" s="106"/>
      <c r="D302" s="107"/>
      <c r="E302" s="107"/>
      <c r="F302" s="108"/>
      <c r="G302" s="108"/>
      <c r="H302" s="101" t="s">
        <v>1347</v>
      </c>
      <c r="I302" s="105" t="s">
        <v>1348</v>
      </c>
      <c r="J302" s="103">
        <f>SUMPRODUCT('[2]表九（录入表）'!D$6:D$345*(LEFT('[2]表九（录入表）'!$B$6:$B$345,LEN($H302))=$H302))</f>
        <v>0</v>
      </c>
      <c r="K302" s="104">
        <f>SUMPRODUCT('[2]表九（录入表）'!E$6:E$345*(LEFT('[2]表九（录入表）'!$B$6:$B$345,LEN($H302))=$H302))</f>
        <v>0</v>
      </c>
      <c r="L302" s="104">
        <f>SUMPRODUCT('[2]表九（录入表）'!F$6:F$345*(LEFT('[2]表九（录入表）'!$B$6:$B$345,LEN($H302))=$H302))</f>
        <v>0</v>
      </c>
      <c r="M302" s="81" t="str">
        <f t="shared" si="10"/>
        <v/>
      </c>
      <c r="N302" s="81" t="str">
        <f t="shared" si="11"/>
        <v/>
      </c>
    </row>
    <row r="303" s="70" customFormat="1" ht="17.1" hidden="1" customHeight="1" spans="1:14">
      <c r="A303" s="101"/>
      <c r="B303" s="105"/>
      <c r="C303" s="106"/>
      <c r="D303" s="107"/>
      <c r="E303" s="107"/>
      <c r="F303" s="108"/>
      <c r="G303" s="108"/>
      <c r="H303" s="101" t="s">
        <v>1349</v>
      </c>
      <c r="I303" s="105" t="s">
        <v>1350</v>
      </c>
      <c r="J303" s="103">
        <f>SUMPRODUCT('[2]表九（录入表）'!D$6:D$345*(LEFT('[2]表九（录入表）'!$B$6:$B$345,LEN($H303))=$H303))</f>
        <v>0</v>
      </c>
      <c r="K303" s="104">
        <f>SUMPRODUCT('[2]表九（录入表）'!E$6:E$345*(LEFT('[2]表九（录入表）'!$B$6:$B$345,LEN($H303))=$H303))</f>
        <v>0</v>
      </c>
      <c r="L303" s="104">
        <f>SUMPRODUCT('[2]表九（录入表）'!F$6:F$345*(LEFT('[2]表九（录入表）'!$B$6:$B$345,LEN($H303))=$H303))</f>
        <v>0</v>
      </c>
      <c r="M303" s="81" t="str">
        <f t="shared" si="10"/>
        <v/>
      </c>
      <c r="N303" s="81" t="str">
        <f t="shared" si="11"/>
        <v/>
      </c>
    </row>
    <row r="304" s="70" customFormat="1" ht="17.1" customHeight="1" spans="1:14">
      <c r="A304" s="101"/>
      <c r="B304" s="105"/>
      <c r="C304" s="106"/>
      <c r="D304" s="107"/>
      <c r="E304" s="107"/>
      <c r="F304" s="108"/>
      <c r="G304" s="108"/>
      <c r="H304" s="101" t="s">
        <v>1351</v>
      </c>
      <c r="I304" s="105" t="s">
        <v>1352</v>
      </c>
      <c r="J304" s="103">
        <f>SUMPRODUCT('[2]表九（录入表）'!D$6:D$345*(LEFT('[2]表九（录入表）'!$B$6:$B$345,LEN($H304))=$H304))</f>
        <v>0</v>
      </c>
      <c r="K304" s="104">
        <f>SUMPRODUCT('[2]表九（录入表）'!E$6:E$345*(LEFT('[2]表九（录入表）'!$B$6:$B$345,LEN($H304))=$H304))</f>
        <v>0</v>
      </c>
      <c r="L304" s="104">
        <f>SUMPRODUCT('[2]表九（录入表）'!F$6:F$345*(LEFT('[2]表九（录入表）'!$B$6:$B$345,LEN($H304))=$H304))</f>
        <v>0</v>
      </c>
      <c r="M304" s="81" t="str">
        <f t="shared" si="10"/>
        <v/>
      </c>
      <c r="N304" s="81" t="str">
        <f t="shared" si="11"/>
        <v/>
      </c>
    </row>
    <row r="305" s="70" customFormat="1" ht="17.1" customHeight="1" spans="1:14">
      <c r="A305" s="101"/>
      <c r="B305" s="105"/>
      <c r="C305" s="106"/>
      <c r="D305" s="107"/>
      <c r="E305" s="107"/>
      <c r="F305" s="108"/>
      <c r="G305" s="108"/>
      <c r="H305" s="101" t="s">
        <v>1353</v>
      </c>
      <c r="I305" s="105" t="s">
        <v>1354</v>
      </c>
      <c r="J305" s="103">
        <f>SUMPRODUCT('[2]表九（录入表）'!D$6:D$345*(LEFT('[2]表九（录入表）'!$B$6:$B$345,LEN($H305))=$H305))</f>
        <v>360</v>
      </c>
      <c r="K305" s="104">
        <f>SUMPRODUCT('[2]表九（录入表）'!E$6:E$345*(LEFT('[2]表九（录入表）'!$B$6:$B$345,LEN($H305))=$H305))</f>
        <v>1123</v>
      </c>
      <c r="L305" s="104">
        <f>SUMPRODUCT('[2]表九（录入表）'!F$6:F$345*(LEFT('[2]表九（录入表）'!$B$6:$B$345,LEN($H305))=$H305))</f>
        <v>1889</v>
      </c>
      <c r="M305" s="81">
        <f t="shared" si="10"/>
        <v>5.24722222222222</v>
      </c>
      <c r="N305" s="81">
        <f t="shared" si="11"/>
        <v>1.68210151380232</v>
      </c>
    </row>
    <row r="306" s="70" customFormat="1" ht="17.1" customHeight="1" spans="1:14">
      <c r="A306" s="101"/>
      <c r="B306" s="105"/>
      <c r="C306" s="106"/>
      <c r="D306" s="107"/>
      <c r="E306" s="107"/>
      <c r="F306" s="108"/>
      <c r="G306" s="108"/>
      <c r="H306" s="101" t="s">
        <v>1355</v>
      </c>
      <c r="I306" s="105" t="s">
        <v>1356</v>
      </c>
      <c r="J306" s="103">
        <f>SUMPRODUCT('[2]表九（录入表）'!D$6:D$345*(LEFT('[2]表九（录入表）'!$B$6:$B$345,LEN($H306))=$H306))</f>
        <v>0</v>
      </c>
      <c r="K306" s="104">
        <f>SUMPRODUCT('[2]表九（录入表）'!E$6:E$345*(LEFT('[2]表九（录入表）'!$B$6:$B$345,LEN($H306))=$H306))</f>
        <v>0</v>
      </c>
      <c r="L306" s="104">
        <f>SUMPRODUCT('[2]表九（录入表）'!F$6:F$345*(LEFT('[2]表九（录入表）'!$B$6:$B$345,LEN($H306))=$H306))</f>
        <v>0</v>
      </c>
      <c r="M306" s="81" t="str">
        <f t="shared" si="10"/>
        <v/>
      </c>
      <c r="N306" s="81" t="str">
        <f t="shared" si="11"/>
        <v/>
      </c>
    </row>
    <row r="307" s="70" customFormat="1" ht="17.1" customHeight="1" spans="1:14">
      <c r="A307" s="101"/>
      <c r="B307" s="105"/>
      <c r="C307" s="106"/>
      <c r="D307" s="107"/>
      <c r="E307" s="107"/>
      <c r="F307" s="108"/>
      <c r="G307" s="108"/>
      <c r="H307" s="101" t="s">
        <v>1357</v>
      </c>
      <c r="I307" s="105" t="s">
        <v>1358</v>
      </c>
      <c r="J307" s="103">
        <f>SUMPRODUCT('[2]表九（录入表）'!D$6:D$345*(LEFT('[2]表九（录入表）'!$B$6:$B$345,LEN($H307))=$H307))</f>
        <v>12050</v>
      </c>
      <c r="K307" s="104">
        <f>SUMPRODUCT('[2]表九（录入表）'!E$6:E$345*(LEFT('[2]表九（录入表）'!$B$6:$B$345,LEN($H307))=$H307))</f>
        <v>12043</v>
      </c>
      <c r="L307" s="104">
        <f>SUMPRODUCT('[2]表九（录入表）'!F$6:F$345*(LEFT('[2]表九（录入表）'!$B$6:$B$345,LEN($H307))=$H307))</f>
        <v>11611</v>
      </c>
      <c r="M307" s="81">
        <f t="shared" si="10"/>
        <v>0.96356846473029</v>
      </c>
      <c r="N307" s="81">
        <f t="shared" si="11"/>
        <v>0.964128539400482</v>
      </c>
    </row>
    <row r="308" s="70" customFormat="1" ht="17.1" customHeight="1" spans="1:14">
      <c r="A308" s="101"/>
      <c r="B308" s="105"/>
      <c r="C308" s="106"/>
      <c r="D308" s="107"/>
      <c r="E308" s="107"/>
      <c r="F308" s="108"/>
      <c r="G308" s="108"/>
      <c r="H308" s="101" t="s">
        <v>1359</v>
      </c>
      <c r="I308" s="105" t="s">
        <v>1360</v>
      </c>
      <c r="J308" s="103">
        <f>SUMPRODUCT('[2]表九（录入表）'!D$6:D$345*(LEFT('[2]表九（录入表）'!$B$6:$B$345,LEN($H308))=$H308))</f>
        <v>13120</v>
      </c>
      <c r="K308" s="104">
        <f>SUMPRODUCT('[2]表九（录入表）'!E$6:E$345*(LEFT('[2]表九（录入表）'!$B$6:$B$345,LEN($H308))=$H308))</f>
        <v>11760</v>
      </c>
      <c r="L308" s="104">
        <f>SUMPRODUCT('[2]表九（录入表）'!F$6:F$345*(LEFT('[2]表九（录入表）'!$B$6:$B$345,LEN($H308))=$H308))</f>
        <v>11641</v>
      </c>
      <c r="M308" s="81">
        <f t="shared" si="10"/>
        <v>0.887271341463415</v>
      </c>
      <c r="N308" s="81">
        <f t="shared" si="11"/>
        <v>0.989880952380952</v>
      </c>
    </row>
    <row r="309" s="70" customFormat="1" ht="17.1" customHeight="1" spans="1:14">
      <c r="A309" s="101"/>
      <c r="B309" s="105"/>
      <c r="C309" s="106"/>
      <c r="D309" s="107"/>
      <c r="E309" s="107"/>
      <c r="F309" s="108"/>
      <c r="G309" s="108"/>
      <c r="H309" s="101" t="s">
        <v>1361</v>
      </c>
      <c r="I309" s="105" t="s">
        <v>1362</v>
      </c>
      <c r="J309" s="103">
        <f>SUMPRODUCT('[2]表九（录入表）'!D$6:D$345*(LEFT('[2]表九（录入表）'!$B$6:$B$345,LEN($H309))=$H309))</f>
        <v>0</v>
      </c>
      <c r="K309" s="104">
        <f>SUMPRODUCT('[2]表九（录入表）'!E$6:E$345*(LEFT('[2]表九（录入表）'!$B$6:$B$345,LEN($H309))=$H309))</f>
        <v>0</v>
      </c>
      <c r="L309" s="104">
        <f>SUMPRODUCT('[2]表九（录入表）'!F$6:F$345*(LEFT('[2]表九（录入表）'!$B$6:$B$345,LEN($H309))=$H309))</f>
        <v>2859</v>
      </c>
      <c r="M309" s="81" t="str">
        <f t="shared" si="10"/>
        <v/>
      </c>
      <c r="N309" s="81" t="str">
        <f t="shared" si="11"/>
        <v/>
      </c>
    </row>
    <row r="310" s="70" customFormat="1" ht="17.1" customHeight="1" spans="1:14">
      <c r="A310" s="101"/>
      <c r="B310" s="105"/>
      <c r="C310" s="106"/>
      <c r="D310" s="107"/>
      <c r="E310" s="107"/>
      <c r="F310" s="108"/>
      <c r="G310" s="108"/>
      <c r="H310" s="101" t="s">
        <v>488</v>
      </c>
      <c r="I310" s="105" t="s">
        <v>489</v>
      </c>
      <c r="J310" s="109">
        <f>SUMPRODUCT('[2]表九（录入表）'!D$6:D$345*(LEFT('[2]表九（录入表）'!$B$6:$B$345,LEN($H310))=$H310))</f>
        <v>0</v>
      </c>
      <c r="K310" s="110">
        <f>SUMPRODUCT('[2]表九（录入表）'!E$6:E$345*(LEFT('[2]表九（录入表）'!$B$6:$B$345,LEN($H310))=$H310))</f>
        <v>4</v>
      </c>
      <c r="L310" s="110">
        <f>SUMPRODUCT('[2]表九（录入表）'!F$6:F$345*(LEFT('[2]表九（录入表）'!$B$6:$B$345,LEN($H310))=$H310))</f>
        <v>0</v>
      </c>
      <c r="M310" s="81" t="str">
        <f t="shared" si="10"/>
        <v/>
      </c>
      <c r="N310" s="81">
        <f t="shared" si="11"/>
        <v>0</v>
      </c>
    </row>
    <row r="311" s="70" customFormat="1" ht="17.1" customHeight="1" spans="1:14">
      <c r="A311" s="101"/>
      <c r="B311" s="105"/>
      <c r="C311" s="106"/>
      <c r="D311" s="107"/>
      <c r="E311" s="107"/>
      <c r="F311" s="108"/>
      <c r="G311" s="108"/>
      <c r="H311" s="101" t="s">
        <v>1566</v>
      </c>
      <c r="I311" s="105" t="s">
        <v>1567</v>
      </c>
      <c r="J311" s="109">
        <f>SUMPRODUCT('[2]表九（录入表）'!D$6:D$345*(LEFT('[2]表九（录入表）'!$B$6:$B$345,LEN($H311))=$H311))</f>
        <v>0</v>
      </c>
      <c r="K311" s="110">
        <f>SUMPRODUCT('[2]表九（录入表）'!E$6:E$345*(LEFT('[2]表九（录入表）'!$B$6:$B$345,LEN($H311))=$H311))</f>
        <v>4</v>
      </c>
      <c r="L311" s="110">
        <f>SUMPRODUCT('[2]表九（录入表）'!F$6:F$345*(LEFT('[2]表九（录入表）'!$B$6:$B$345,LEN($H311))=$H311))</f>
        <v>0</v>
      </c>
      <c r="M311" s="81" t="str">
        <f t="shared" si="10"/>
        <v/>
      </c>
      <c r="N311" s="81">
        <f t="shared" si="11"/>
        <v>0</v>
      </c>
    </row>
    <row r="312" s="70" customFormat="1" ht="17.1" customHeight="1" spans="1:14">
      <c r="A312" s="101"/>
      <c r="B312" s="105"/>
      <c r="C312" s="106"/>
      <c r="D312" s="107"/>
      <c r="E312" s="107"/>
      <c r="F312" s="108"/>
      <c r="G312" s="108"/>
      <c r="H312" s="101" t="s">
        <v>1363</v>
      </c>
      <c r="I312" s="105" t="s">
        <v>1364</v>
      </c>
      <c r="J312" s="103">
        <f>SUMPRODUCT('[2]表九（录入表）'!D$6:D$345*(LEFT('[2]表九（录入表）'!$B$6:$B$345,LEN($H312))=$H312))</f>
        <v>0</v>
      </c>
      <c r="K312" s="104">
        <f>SUMPRODUCT('[2]表九（录入表）'!E$6:E$345*(LEFT('[2]表九（录入表）'!$B$6:$B$345,LEN($H312))=$H312))</f>
        <v>0</v>
      </c>
      <c r="L312" s="104">
        <f>SUMPRODUCT('[2]表九（录入表）'!F$6:F$345*(LEFT('[2]表九（录入表）'!$B$6:$B$345,LEN($H312))=$H312))</f>
        <v>0</v>
      </c>
      <c r="M312" s="81" t="str">
        <f t="shared" si="10"/>
        <v/>
      </c>
      <c r="N312" s="81" t="str">
        <f t="shared" si="11"/>
        <v/>
      </c>
    </row>
    <row r="313" s="70" customFormat="1" ht="17.1" hidden="1" customHeight="1" spans="1:14">
      <c r="A313" s="101"/>
      <c r="B313" s="105"/>
      <c r="C313" s="106"/>
      <c r="D313" s="107"/>
      <c r="E313" s="107"/>
      <c r="F313" s="108"/>
      <c r="G313" s="108"/>
      <c r="H313" s="101" t="s">
        <v>1365</v>
      </c>
      <c r="I313" s="105" t="s">
        <v>1366</v>
      </c>
      <c r="J313" s="103">
        <f>SUMPRODUCT('[2]表九（录入表）'!D$6:D$345*(LEFT('[2]表九（录入表）'!$B$6:$B$345,LEN($H313))=$H313))</f>
        <v>0</v>
      </c>
      <c r="K313" s="104">
        <f>SUMPRODUCT('[2]表九（录入表）'!E$6:E$345*(LEFT('[2]表九（录入表）'!$B$6:$B$345,LEN($H313))=$H313))</f>
        <v>0</v>
      </c>
      <c r="L313" s="104">
        <f>SUMPRODUCT('[2]表九（录入表）'!F$6:F$345*(LEFT('[2]表九（录入表）'!$B$6:$B$345,LEN($H313))=$H313))</f>
        <v>0</v>
      </c>
      <c r="M313" s="81" t="str">
        <f t="shared" si="10"/>
        <v/>
      </c>
      <c r="N313" s="81" t="str">
        <f t="shared" si="11"/>
        <v/>
      </c>
    </row>
    <row r="314" s="70" customFormat="1" ht="17.1" hidden="1" customHeight="1" spans="1:14">
      <c r="A314" s="101"/>
      <c r="B314" s="105"/>
      <c r="C314" s="106"/>
      <c r="D314" s="107"/>
      <c r="E314" s="107"/>
      <c r="F314" s="108"/>
      <c r="G314" s="108"/>
      <c r="H314" s="101" t="s">
        <v>1367</v>
      </c>
      <c r="I314" s="105" t="s">
        <v>1368</v>
      </c>
      <c r="J314" s="103">
        <f>SUMPRODUCT('[2]表九（录入表）'!D$6:D$345*(LEFT('[2]表九（录入表）'!$B$6:$B$345,LEN($H314))=$H314))</f>
        <v>0</v>
      </c>
      <c r="K314" s="104">
        <f>SUMPRODUCT('[2]表九（录入表）'!E$6:E$345*(LEFT('[2]表九（录入表）'!$B$6:$B$345,LEN($H314))=$H314))</f>
        <v>0</v>
      </c>
      <c r="L314" s="104">
        <f>SUMPRODUCT('[2]表九（录入表）'!F$6:F$345*(LEFT('[2]表九（录入表）'!$B$6:$B$345,LEN($H314))=$H314))</f>
        <v>0</v>
      </c>
      <c r="M314" s="81" t="str">
        <f t="shared" si="10"/>
        <v/>
      </c>
      <c r="N314" s="81" t="str">
        <f t="shared" si="11"/>
        <v/>
      </c>
    </row>
    <row r="315" s="70" customFormat="1" ht="17.1" hidden="1" customHeight="1" spans="1:14">
      <c r="A315" s="101"/>
      <c r="B315" s="105"/>
      <c r="C315" s="106"/>
      <c r="D315" s="107"/>
      <c r="E315" s="107"/>
      <c r="F315" s="108"/>
      <c r="G315" s="108"/>
      <c r="H315" s="101" t="s">
        <v>1369</v>
      </c>
      <c r="I315" s="105" t="s">
        <v>1370</v>
      </c>
      <c r="J315" s="103">
        <f>SUMPRODUCT('[2]表九（录入表）'!D$6:D$345*(LEFT('[2]表九（录入表）'!$B$6:$B$345,LEN($H315))=$H315))</f>
        <v>0</v>
      </c>
      <c r="K315" s="104">
        <f>SUMPRODUCT('[2]表九（录入表）'!E$6:E$345*(LEFT('[2]表九（录入表）'!$B$6:$B$345,LEN($H315))=$H315))</f>
        <v>0</v>
      </c>
      <c r="L315" s="104">
        <f>SUMPRODUCT('[2]表九（录入表）'!F$6:F$345*(LEFT('[2]表九（录入表）'!$B$6:$B$345,LEN($H315))=$H315))</f>
        <v>0</v>
      </c>
      <c r="M315" s="81" t="str">
        <f t="shared" si="10"/>
        <v/>
      </c>
      <c r="N315" s="81" t="str">
        <f t="shared" si="11"/>
        <v/>
      </c>
    </row>
    <row r="316" s="70" customFormat="1" ht="17.1" hidden="1" customHeight="1" spans="1:14">
      <c r="A316" s="101"/>
      <c r="B316" s="105"/>
      <c r="C316" s="106"/>
      <c r="D316" s="107"/>
      <c r="E316" s="107"/>
      <c r="F316" s="108"/>
      <c r="G316" s="108"/>
      <c r="H316" s="101" t="s">
        <v>1371</v>
      </c>
      <c r="I316" s="105" t="s">
        <v>1372</v>
      </c>
      <c r="J316" s="103">
        <f>SUMPRODUCT('[2]表九（录入表）'!D$6:D$345*(LEFT('[2]表九（录入表）'!$B$6:$B$345,LEN($H316))=$H316))</f>
        <v>0</v>
      </c>
      <c r="K316" s="104">
        <f>SUMPRODUCT('[2]表九（录入表）'!E$6:E$345*(LEFT('[2]表九（录入表）'!$B$6:$B$345,LEN($H316))=$H316))</f>
        <v>0</v>
      </c>
      <c r="L316" s="104">
        <f>SUMPRODUCT('[2]表九（录入表）'!F$6:F$345*(LEFT('[2]表九（录入表）'!$B$6:$B$345,LEN($H316))=$H316))</f>
        <v>0</v>
      </c>
      <c r="M316" s="81" t="str">
        <f t="shared" si="10"/>
        <v/>
      </c>
      <c r="N316" s="81" t="str">
        <f t="shared" si="11"/>
        <v/>
      </c>
    </row>
    <row r="317" s="70" customFormat="1" ht="17.1" hidden="1" customHeight="1" spans="1:14">
      <c r="A317" s="101"/>
      <c r="B317" s="105"/>
      <c r="C317" s="106"/>
      <c r="D317" s="107"/>
      <c r="E317" s="107"/>
      <c r="F317" s="108"/>
      <c r="G317" s="108"/>
      <c r="H317" s="101" t="s">
        <v>1373</v>
      </c>
      <c r="I317" s="105" t="s">
        <v>1374</v>
      </c>
      <c r="J317" s="103">
        <f>SUMPRODUCT('[2]表九（录入表）'!D$6:D$345*(LEFT('[2]表九（录入表）'!$B$6:$B$345,LEN($H317))=$H317))</f>
        <v>0</v>
      </c>
      <c r="K317" s="104">
        <f>SUMPRODUCT('[2]表九（录入表）'!E$6:E$345*(LEFT('[2]表九（录入表）'!$B$6:$B$345,LEN($H317))=$H317))</f>
        <v>0</v>
      </c>
      <c r="L317" s="104">
        <f>SUMPRODUCT('[2]表九（录入表）'!F$6:F$345*(LEFT('[2]表九（录入表）'!$B$6:$B$345,LEN($H317))=$H317))</f>
        <v>0</v>
      </c>
      <c r="M317" s="81" t="str">
        <f t="shared" si="10"/>
        <v/>
      </c>
      <c r="N317" s="81" t="str">
        <f t="shared" si="11"/>
        <v/>
      </c>
    </row>
    <row r="318" s="70" customFormat="1" ht="17.1" hidden="1" customHeight="1" spans="1:14">
      <c r="A318" s="101"/>
      <c r="B318" s="105"/>
      <c r="C318" s="106"/>
      <c r="D318" s="107"/>
      <c r="E318" s="107"/>
      <c r="F318" s="108"/>
      <c r="G318" s="108"/>
      <c r="H318" s="101" t="s">
        <v>1375</v>
      </c>
      <c r="I318" s="105" t="s">
        <v>1376</v>
      </c>
      <c r="J318" s="103">
        <f>SUMPRODUCT('[2]表九（录入表）'!D$6:D$345*(LEFT('[2]表九（录入表）'!$B$6:$B$345,LEN($H318))=$H318))</f>
        <v>0</v>
      </c>
      <c r="K318" s="104">
        <f>SUMPRODUCT('[2]表九（录入表）'!E$6:E$345*(LEFT('[2]表九（录入表）'!$B$6:$B$345,LEN($H318))=$H318))</f>
        <v>0</v>
      </c>
      <c r="L318" s="104">
        <f>SUMPRODUCT('[2]表九（录入表）'!F$6:F$345*(LEFT('[2]表九（录入表）'!$B$6:$B$345,LEN($H318))=$H318))</f>
        <v>0</v>
      </c>
      <c r="M318" s="81" t="str">
        <f t="shared" si="10"/>
        <v/>
      </c>
      <c r="N318" s="81" t="str">
        <f t="shared" si="11"/>
        <v/>
      </c>
    </row>
    <row r="319" s="70" customFormat="1" ht="17.1" hidden="1" customHeight="1" spans="1:14">
      <c r="A319" s="101"/>
      <c r="B319" s="105"/>
      <c r="C319" s="106"/>
      <c r="D319" s="107"/>
      <c r="E319" s="107"/>
      <c r="F319" s="108"/>
      <c r="G319" s="108"/>
      <c r="H319" s="101" t="s">
        <v>1377</v>
      </c>
      <c r="I319" s="105" t="s">
        <v>1378</v>
      </c>
      <c r="J319" s="103">
        <f>SUMPRODUCT('[2]表九（录入表）'!D$6:D$345*(LEFT('[2]表九（录入表）'!$B$6:$B$345,LEN($H319))=$H319))</f>
        <v>0</v>
      </c>
      <c r="K319" s="104">
        <f>SUMPRODUCT('[2]表九（录入表）'!E$6:E$345*(LEFT('[2]表九（录入表）'!$B$6:$B$345,LEN($H319))=$H319))</f>
        <v>0</v>
      </c>
      <c r="L319" s="104">
        <f>SUMPRODUCT('[2]表九（录入表）'!F$6:F$345*(LEFT('[2]表九（录入表）'!$B$6:$B$345,LEN($H319))=$H319))</f>
        <v>0</v>
      </c>
      <c r="M319" s="81" t="str">
        <f t="shared" si="10"/>
        <v/>
      </c>
      <c r="N319" s="81" t="str">
        <f t="shared" si="11"/>
        <v/>
      </c>
    </row>
    <row r="320" s="70" customFormat="1" ht="17.1" hidden="1" customHeight="1" spans="1:14">
      <c r="A320" s="101"/>
      <c r="B320" s="105"/>
      <c r="C320" s="106"/>
      <c r="D320" s="107"/>
      <c r="E320" s="107"/>
      <c r="F320" s="108"/>
      <c r="G320" s="108"/>
      <c r="H320" s="101" t="s">
        <v>1379</v>
      </c>
      <c r="I320" s="105" t="s">
        <v>1380</v>
      </c>
      <c r="J320" s="103">
        <f>SUMPRODUCT('[2]表九（录入表）'!D$6:D$345*(LEFT('[2]表九（录入表）'!$B$6:$B$345,LEN($H320))=$H320))</f>
        <v>0</v>
      </c>
      <c r="K320" s="104">
        <f>SUMPRODUCT('[2]表九（录入表）'!E$6:E$345*(LEFT('[2]表九（录入表）'!$B$6:$B$345,LEN($H320))=$H320))</f>
        <v>0</v>
      </c>
      <c r="L320" s="104">
        <f>SUMPRODUCT('[2]表九（录入表）'!F$6:F$345*(LEFT('[2]表九（录入表）'!$B$6:$B$345,LEN($H320))=$H320))</f>
        <v>0</v>
      </c>
      <c r="M320" s="81" t="str">
        <f t="shared" si="10"/>
        <v/>
      </c>
      <c r="N320" s="81" t="str">
        <f t="shared" si="11"/>
        <v/>
      </c>
    </row>
    <row r="321" s="70" customFormat="1" ht="17.1" customHeight="1" spans="1:14">
      <c r="A321" s="101"/>
      <c r="B321" s="105"/>
      <c r="C321" s="106"/>
      <c r="D321" s="107"/>
      <c r="E321" s="107"/>
      <c r="F321" s="108"/>
      <c r="G321" s="108"/>
      <c r="H321" s="101" t="s">
        <v>1381</v>
      </c>
      <c r="I321" s="105" t="s">
        <v>1382</v>
      </c>
      <c r="J321" s="103">
        <f>SUMPRODUCT('[2]表九（录入表）'!D$6:D$345*(LEFT('[2]表九（录入表）'!$B$6:$B$345,LEN($H321))=$H321))</f>
        <v>0</v>
      </c>
      <c r="K321" s="104">
        <f>SUMPRODUCT('[2]表九（录入表）'!E$6:E$345*(LEFT('[2]表九（录入表）'!$B$6:$B$345,LEN($H321))=$H321))</f>
        <v>0</v>
      </c>
      <c r="L321" s="104">
        <f>SUMPRODUCT('[2]表九（录入表）'!F$6:F$345*(LEFT('[2]表九（录入表）'!$B$6:$B$345,LEN($H321))=$H321))</f>
        <v>0</v>
      </c>
      <c r="M321" s="81" t="str">
        <f t="shared" si="10"/>
        <v/>
      </c>
      <c r="N321" s="81" t="str">
        <f t="shared" si="11"/>
        <v/>
      </c>
    </row>
    <row r="322" s="70" customFormat="1" ht="17.1" customHeight="1" spans="1:14">
      <c r="A322" s="101"/>
      <c r="B322" s="105"/>
      <c r="C322" s="106"/>
      <c r="D322" s="107"/>
      <c r="E322" s="107"/>
      <c r="F322" s="108"/>
      <c r="G322" s="108"/>
      <c r="H322" s="101" t="s">
        <v>1383</v>
      </c>
      <c r="I322" s="105" t="s">
        <v>1384</v>
      </c>
      <c r="J322" s="103">
        <f>SUMPRODUCT('[2]表九（录入表）'!D$6:D$345*(LEFT('[2]表九（录入表）'!$B$6:$B$345,LEN($H322))=$H322))</f>
        <v>0</v>
      </c>
      <c r="K322" s="104">
        <f>SUMPRODUCT('[2]表九（录入表）'!E$6:E$345*(LEFT('[2]表九（录入表）'!$B$6:$B$345,LEN($H322))=$H322))</f>
        <v>1</v>
      </c>
      <c r="L322" s="104">
        <f>SUMPRODUCT('[2]表九（录入表）'!F$6:F$345*(LEFT('[2]表九（录入表）'!$B$6:$B$345,LEN($H322))=$H322))</f>
        <v>0</v>
      </c>
      <c r="M322" s="81" t="str">
        <f t="shared" si="10"/>
        <v/>
      </c>
      <c r="N322" s="81">
        <f t="shared" si="11"/>
        <v>0</v>
      </c>
    </row>
    <row r="323" s="70" customFormat="1" ht="17.1" customHeight="1" spans="1:14">
      <c r="A323" s="101"/>
      <c r="B323" s="105"/>
      <c r="C323" s="106"/>
      <c r="D323" s="107"/>
      <c r="E323" s="107"/>
      <c r="F323" s="108"/>
      <c r="G323" s="108"/>
      <c r="H323" s="101" t="s">
        <v>1385</v>
      </c>
      <c r="I323" s="105" t="s">
        <v>1386</v>
      </c>
      <c r="J323" s="103">
        <f>SUMPRODUCT('[2]表九（录入表）'!D$6:D$345*(LEFT('[2]表九（录入表）'!$B$6:$B$345,LEN($H323))=$H323))</f>
        <v>0</v>
      </c>
      <c r="K323" s="104">
        <f>SUMPRODUCT('[2]表九（录入表）'!E$6:E$345*(LEFT('[2]表九（录入表）'!$B$6:$B$345,LEN($H323))=$H323))</f>
        <v>0</v>
      </c>
      <c r="L323" s="104">
        <f>SUMPRODUCT('[2]表九（录入表）'!F$6:F$345*(LEFT('[2]表九（录入表）'!$B$6:$B$345,LEN($H323))=$H323))</f>
        <v>0</v>
      </c>
      <c r="M323" s="81" t="str">
        <f t="shared" si="10"/>
        <v/>
      </c>
      <c r="N323" s="81" t="str">
        <f t="shared" si="11"/>
        <v/>
      </c>
    </row>
    <row r="324" s="70" customFormat="1" ht="17.1" customHeight="1" spans="1:14">
      <c r="A324" s="101"/>
      <c r="B324" s="105"/>
      <c r="C324" s="106"/>
      <c r="D324" s="107"/>
      <c r="E324" s="107"/>
      <c r="F324" s="108"/>
      <c r="G324" s="108"/>
      <c r="H324" s="101" t="s">
        <v>1387</v>
      </c>
      <c r="I324" s="105" t="s">
        <v>1388</v>
      </c>
      <c r="J324" s="103">
        <f>SUMPRODUCT('[2]表九（录入表）'!D$6:D$345*(LEFT('[2]表九（录入表）'!$B$6:$B$345,LEN($H324))=$H324))</f>
        <v>0</v>
      </c>
      <c r="K324" s="104">
        <f>SUMPRODUCT('[2]表九（录入表）'!E$6:E$345*(LEFT('[2]表九（录入表）'!$B$6:$B$345,LEN($H324))=$H324))</f>
        <v>2</v>
      </c>
      <c r="L324" s="104">
        <f>SUMPRODUCT('[2]表九（录入表）'!F$6:F$345*(LEFT('[2]表九（录入表）'!$B$6:$B$345,LEN($H324))=$H324))</f>
        <v>0</v>
      </c>
      <c r="M324" s="81" t="str">
        <f t="shared" si="10"/>
        <v/>
      </c>
      <c r="N324" s="81">
        <f t="shared" si="11"/>
        <v>0</v>
      </c>
    </row>
    <row r="325" s="70" customFormat="1" ht="17.1" customHeight="1" spans="1:14">
      <c r="A325" s="101"/>
      <c r="B325" s="105"/>
      <c r="C325" s="106"/>
      <c r="D325" s="107"/>
      <c r="E325" s="107"/>
      <c r="F325" s="108"/>
      <c r="G325" s="108"/>
      <c r="H325" s="101" t="s">
        <v>1389</v>
      </c>
      <c r="I325" s="105" t="s">
        <v>1390</v>
      </c>
      <c r="J325" s="103">
        <f>SUMPRODUCT('[2]表九（录入表）'!D$6:D$345*(LEFT('[2]表九（录入表）'!$B$6:$B$345,LEN($H325))=$H325))</f>
        <v>0</v>
      </c>
      <c r="K325" s="104">
        <f>SUMPRODUCT('[2]表九（录入表）'!E$6:E$345*(LEFT('[2]表九（录入表）'!$B$6:$B$345,LEN($H325))=$H325))</f>
        <v>1</v>
      </c>
      <c r="L325" s="104">
        <f>SUMPRODUCT('[2]表九（录入表）'!F$6:F$345*(LEFT('[2]表九（录入表）'!$B$6:$B$345,LEN($H325))=$H325))</f>
        <v>0</v>
      </c>
      <c r="M325" s="81" t="str">
        <f t="shared" si="10"/>
        <v/>
      </c>
      <c r="N325" s="81">
        <f t="shared" si="11"/>
        <v>0</v>
      </c>
    </row>
    <row r="326" s="70" customFormat="1" ht="17.1" customHeight="1" spans="1:14">
      <c r="A326" s="101"/>
      <c r="B326" s="105"/>
      <c r="C326" s="106"/>
      <c r="D326" s="107"/>
      <c r="E326" s="107"/>
      <c r="F326" s="108"/>
      <c r="G326" s="108"/>
      <c r="H326" s="101" t="s">
        <v>1391</v>
      </c>
      <c r="I326" s="105" t="s">
        <v>1392</v>
      </c>
      <c r="J326" s="103">
        <f>SUMPRODUCT('[2]表九（录入表）'!D$6:D$345*(LEFT('[2]表九（录入表）'!$B$6:$B$345,LEN($H326))=$H326))</f>
        <v>0</v>
      </c>
      <c r="K326" s="104">
        <f>SUMPRODUCT('[2]表九（录入表）'!E$6:E$345*(LEFT('[2]表九（录入表）'!$B$6:$B$345,LEN($H326))=$H326))</f>
        <v>0</v>
      </c>
      <c r="L326" s="104">
        <f>SUMPRODUCT('[2]表九（录入表）'!F$6:F$345*(LEFT('[2]表九（录入表）'!$B$6:$B$345,LEN($H326))=$H326))</f>
        <v>0</v>
      </c>
      <c r="M326" s="81" t="str">
        <f t="shared" si="10"/>
        <v/>
      </c>
      <c r="N326" s="81" t="str">
        <f t="shared" si="11"/>
        <v/>
      </c>
    </row>
    <row r="327" s="70" customFormat="1" ht="17.1" customHeight="1" spans="1:14">
      <c r="A327" s="101"/>
      <c r="B327" s="105"/>
      <c r="C327" s="106"/>
      <c r="D327" s="107"/>
      <c r="E327" s="107"/>
      <c r="F327" s="108"/>
      <c r="G327" s="108"/>
      <c r="H327" s="101" t="s">
        <v>1568</v>
      </c>
      <c r="I327" s="105" t="s">
        <v>1569</v>
      </c>
      <c r="J327" s="109">
        <f>SUMPRODUCT('[2]表九（录入表）'!D$6:D$345*(LEFT('[2]表九（录入表）'!$B$6:$B$345,LEN($H327))=$H327))</f>
        <v>124</v>
      </c>
      <c r="K327" s="110">
        <f>SUMPRODUCT('[2]表九（录入表）'!E$6:E$345*(LEFT('[2]表九（录入表）'!$B$6:$B$345,LEN($H327))=$H327))</f>
        <v>0</v>
      </c>
      <c r="L327" s="110">
        <f>SUMPRODUCT('[2]表九（录入表）'!F$6:F$345*(LEFT('[2]表九（录入表）'!$B$6:$B$345,LEN($H327))=$H327))</f>
        <v>0</v>
      </c>
      <c r="M327" s="81">
        <f t="shared" ref="M327:M347" si="12">IFERROR($L327/J327,"")</f>
        <v>0</v>
      </c>
      <c r="N327" s="81" t="str">
        <f t="shared" ref="N327:N347" si="13">IFERROR($L327/K327,"")</f>
        <v/>
      </c>
    </row>
    <row r="328" s="70" customFormat="1" ht="17.1" customHeight="1" spans="1:14">
      <c r="A328" s="101"/>
      <c r="B328" s="105"/>
      <c r="C328" s="106"/>
      <c r="D328" s="107"/>
      <c r="E328" s="107"/>
      <c r="F328" s="108"/>
      <c r="G328" s="108"/>
      <c r="H328" s="101" t="s">
        <v>1570</v>
      </c>
      <c r="I328" s="105" t="s">
        <v>1571</v>
      </c>
      <c r="J328" s="109">
        <f>SUMPRODUCT('[2]表九（录入表）'!D$6:D$345*(LEFT('[2]表九（录入表）'!$B$6:$B$345,LEN($H328))=$H328))</f>
        <v>0</v>
      </c>
      <c r="K328" s="110">
        <f>SUMPRODUCT('[2]表九（录入表）'!E$6:E$345*(LEFT('[2]表九（录入表）'!$B$6:$B$345,LEN($H328))=$H328))</f>
        <v>0</v>
      </c>
      <c r="L328" s="110">
        <f>SUMPRODUCT('[2]表九（录入表）'!F$6:F$345*(LEFT('[2]表九（录入表）'!$B$6:$B$345,LEN($H328))=$H328))</f>
        <v>0</v>
      </c>
      <c r="M328" s="81" t="str">
        <f t="shared" si="12"/>
        <v/>
      </c>
      <c r="N328" s="81" t="str">
        <f t="shared" si="13"/>
        <v/>
      </c>
    </row>
    <row r="329" s="70" customFormat="1" ht="17.1" hidden="1" customHeight="1" spans="1:14">
      <c r="A329" s="101"/>
      <c r="B329" s="105"/>
      <c r="C329" s="106"/>
      <c r="D329" s="107"/>
      <c r="E329" s="107"/>
      <c r="F329" s="108"/>
      <c r="G329" s="108"/>
      <c r="H329" s="101" t="s">
        <v>1393</v>
      </c>
      <c r="I329" s="105" t="s">
        <v>1394</v>
      </c>
      <c r="J329" s="103">
        <f>SUMPRODUCT('[2]表九（录入表）'!D$6:D$345*(LEFT('[2]表九（录入表）'!$B$6:$B$345,LEN($H329))=$H329))</f>
        <v>0</v>
      </c>
      <c r="K329" s="104">
        <f>SUMPRODUCT('[2]表九（录入表）'!E$6:E$345*(LEFT('[2]表九（录入表）'!$B$6:$B$345,LEN($H329))=$H329))</f>
        <v>0</v>
      </c>
      <c r="L329" s="104">
        <f>SUMPRODUCT('[2]表九（录入表）'!F$6:F$345*(LEFT('[2]表九（录入表）'!$B$6:$B$345,LEN($H329))=$H329))</f>
        <v>0</v>
      </c>
      <c r="M329" s="81" t="str">
        <f t="shared" si="12"/>
        <v/>
      </c>
      <c r="N329" s="81" t="str">
        <f t="shared" si="13"/>
        <v/>
      </c>
    </row>
    <row r="330" s="70" customFormat="1" ht="17.1" hidden="1" customHeight="1" spans="1:14">
      <c r="A330" s="101"/>
      <c r="B330" s="105"/>
      <c r="C330" s="106"/>
      <c r="D330" s="107"/>
      <c r="E330" s="107"/>
      <c r="F330" s="108"/>
      <c r="G330" s="108"/>
      <c r="H330" s="101" t="s">
        <v>1395</v>
      </c>
      <c r="I330" s="105" t="s">
        <v>1396</v>
      </c>
      <c r="J330" s="103">
        <f>SUMPRODUCT('[2]表九（录入表）'!D$6:D$345*(LEFT('[2]表九（录入表）'!$B$6:$B$345,LEN($H330))=$H330))</f>
        <v>0</v>
      </c>
      <c r="K330" s="104">
        <f>SUMPRODUCT('[2]表九（录入表）'!E$6:E$345*(LEFT('[2]表九（录入表）'!$B$6:$B$345,LEN($H330))=$H330))</f>
        <v>0</v>
      </c>
      <c r="L330" s="104">
        <f>SUMPRODUCT('[2]表九（录入表）'!F$6:F$345*(LEFT('[2]表九（录入表）'!$B$6:$B$345,LEN($H330))=$H330))</f>
        <v>0</v>
      </c>
      <c r="M330" s="81" t="str">
        <f t="shared" si="12"/>
        <v/>
      </c>
      <c r="N330" s="81" t="str">
        <f t="shared" si="13"/>
        <v/>
      </c>
    </row>
    <row r="331" s="70" customFormat="1" ht="17.1" hidden="1" customHeight="1" spans="1:14">
      <c r="A331" s="101"/>
      <c r="B331" s="105"/>
      <c r="C331" s="106"/>
      <c r="D331" s="107"/>
      <c r="E331" s="107"/>
      <c r="F331" s="108"/>
      <c r="G331" s="108"/>
      <c r="H331" s="101" t="s">
        <v>1397</v>
      </c>
      <c r="I331" s="105" t="s">
        <v>1398</v>
      </c>
      <c r="J331" s="103">
        <f>SUMPRODUCT('[2]表九（录入表）'!D$6:D$345*(LEFT('[2]表九（录入表）'!$B$6:$B$345,LEN($H331))=$H331))</f>
        <v>0</v>
      </c>
      <c r="K331" s="104">
        <f>SUMPRODUCT('[2]表九（录入表）'!E$6:E$345*(LEFT('[2]表九（录入表）'!$B$6:$B$345,LEN($H331))=$H331))</f>
        <v>0</v>
      </c>
      <c r="L331" s="104">
        <f>SUMPRODUCT('[2]表九（录入表）'!F$6:F$345*(LEFT('[2]表九（录入表）'!$B$6:$B$345,LEN($H331))=$H331))</f>
        <v>0</v>
      </c>
      <c r="M331" s="81" t="str">
        <f t="shared" si="12"/>
        <v/>
      </c>
      <c r="N331" s="81" t="str">
        <f t="shared" si="13"/>
        <v/>
      </c>
    </row>
    <row r="332" s="70" customFormat="1" ht="17.1" hidden="1" customHeight="1" spans="1:14">
      <c r="A332" s="101"/>
      <c r="B332" s="105"/>
      <c r="C332" s="106"/>
      <c r="D332" s="107"/>
      <c r="E332" s="107"/>
      <c r="F332" s="108"/>
      <c r="G332" s="108"/>
      <c r="H332" s="101" t="s">
        <v>1399</v>
      </c>
      <c r="I332" s="105" t="s">
        <v>1400</v>
      </c>
      <c r="J332" s="103">
        <f>SUMPRODUCT('[2]表九（录入表）'!D$6:D$345*(LEFT('[2]表九（录入表）'!$B$6:$B$345,LEN($H332))=$H332))</f>
        <v>0</v>
      </c>
      <c r="K332" s="104">
        <f>SUMPRODUCT('[2]表九（录入表）'!E$6:E$345*(LEFT('[2]表九（录入表）'!$B$6:$B$345,LEN($H332))=$H332))</f>
        <v>0</v>
      </c>
      <c r="L332" s="104">
        <f>SUMPRODUCT('[2]表九（录入表）'!F$6:F$345*(LEFT('[2]表九（录入表）'!$B$6:$B$345,LEN($H332))=$H332))</f>
        <v>0</v>
      </c>
      <c r="M332" s="81" t="str">
        <f t="shared" si="12"/>
        <v/>
      </c>
      <c r="N332" s="81" t="str">
        <f t="shared" si="13"/>
        <v/>
      </c>
    </row>
    <row r="333" s="70" customFormat="1" ht="17.1" hidden="1" customHeight="1" spans="1:14">
      <c r="A333" s="101"/>
      <c r="B333" s="105"/>
      <c r="C333" s="106"/>
      <c r="D333" s="107"/>
      <c r="E333" s="107"/>
      <c r="F333" s="108"/>
      <c r="G333" s="108"/>
      <c r="H333" s="101" t="s">
        <v>1401</v>
      </c>
      <c r="I333" s="105" t="s">
        <v>1402</v>
      </c>
      <c r="J333" s="103">
        <f>SUMPRODUCT('[2]表九（录入表）'!D$6:D$345*(LEFT('[2]表九（录入表）'!$B$6:$B$345,LEN($H333))=$H333))</f>
        <v>0</v>
      </c>
      <c r="K333" s="104">
        <f>SUMPRODUCT('[2]表九（录入表）'!E$6:E$345*(LEFT('[2]表九（录入表）'!$B$6:$B$345,LEN($H333))=$H333))</f>
        <v>0</v>
      </c>
      <c r="L333" s="104">
        <f>SUMPRODUCT('[2]表九（录入表）'!F$6:F$345*(LEFT('[2]表九（录入表）'!$B$6:$B$345,LEN($H333))=$H333))</f>
        <v>0</v>
      </c>
      <c r="M333" s="81" t="str">
        <f t="shared" si="12"/>
        <v/>
      </c>
      <c r="N333" s="81" t="str">
        <f t="shared" si="13"/>
        <v/>
      </c>
    </row>
    <row r="334" s="70" customFormat="1" ht="17.1" hidden="1" customHeight="1" spans="1:14">
      <c r="A334" s="101"/>
      <c r="B334" s="105"/>
      <c r="C334" s="106"/>
      <c r="D334" s="107"/>
      <c r="E334" s="107"/>
      <c r="F334" s="108"/>
      <c r="G334" s="108"/>
      <c r="H334" s="101" t="s">
        <v>1403</v>
      </c>
      <c r="I334" s="105" t="s">
        <v>1404</v>
      </c>
      <c r="J334" s="103">
        <f>SUMPRODUCT('[2]表九（录入表）'!D$6:D$345*(LEFT('[2]表九（录入表）'!$B$6:$B$345,LEN($H334))=$H334))</f>
        <v>0</v>
      </c>
      <c r="K334" s="104">
        <f>SUMPRODUCT('[2]表九（录入表）'!E$6:E$345*(LEFT('[2]表九（录入表）'!$B$6:$B$345,LEN($H334))=$H334))</f>
        <v>0</v>
      </c>
      <c r="L334" s="104">
        <f>SUMPRODUCT('[2]表九（录入表）'!F$6:F$345*(LEFT('[2]表九（录入表）'!$B$6:$B$345,LEN($H334))=$H334))</f>
        <v>0</v>
      </c>
      <c r="M334" s="81" t="str">
        <f t="shared" si="12"/>
        <v/>
      </c>
      <c r="N334" s="81" t="str">
        <f t="shared" si="13"/>
        <v/>
      </c>
    </row>
    <row r="335" s="70" customFormat="1" ht="17.1" hidden="1" customHeight="1" spans="1:14">
      <c r="A335" s="101"/>
      <c r="B335" s="105"/>
      <c r="C335" s="106"/>
      <c r="D335" s="107"/>
      <c r="E335" s="107"/>
      <c r="F335" s="108"/>
      <c r="G335" s="108"/>
      <c r="H335" s="101" t="s">
        <v>1405</v>
      </c>
      <c r="I335" s="105" t="s">
        <v>1406</v>
      </c>
      <c r="J335" s="103">
        <f>SUMPRODUCT('[2]表九（录入表）'!D$6:D$345*(LEFT('[2]表九（录入表）'!$B$6:$B$345,LEN($H335))=$H335))</f>
        <v>0</v>
      </c>
      <c r="K335" s="104">
        <f>SUMPRODUCT('[2]表九（录入表）'!E$6:E$345*(LEFT('[2]表九（录入表）'!$B$6:$B$345,LEN($H335))=$H335))</f>
        <v>0</v>
      </c>
      <c r="L335" s="104">
        <f>SUMPRODUCT('[2]表九（录入表）'!F$6:F$345*(LEFT('[2]表九（录入表）'!$B$6:$B$345,LEN($H335))=$H335))</f>
        <v>0</v>
      </c>
      <c r="M335" s="81" t="str">
        <f t="shared" si="12"/>
        <v/>
      </c>
      <c r="N335" s="81" t="str">
        <f t="shared" si="13"/>
        <v/>
      </c>
    </row>
    <row r="336" s="70" customFormat="1" ht="17.1" hidden="1" customHeight="1" spans="1:14">
      <c r="A336" s="101"/>
      <c r="B336" s="105"/>
      <c r="C336" s="106"/>
      <c r="D336" s="107"/>
      <c r="E336" s="107"/>
      <c r="F336" s="108"/>
      <c r="G336" s="108"/>
      <c r="H336" s="101" t="s">
        <v>1407</v>
      </c>
      <c r="I336" s="105" t="s">
        <v>1408</v>
      </c>
      <c r="J336" s="103">
        <f>SUMPRODUCT('[2]表九（录入表）'!D$6:D$345*(LEFT('[2]表九（录入表）'!$B$6:$B$345,LEN($H336))=$H336))</f>
        <v>0</v>
      </c>
      <c r="K336" s="104">
        <f>SUMPRODUCT('[2]表九（录入表）'!E$6:E$345*(LEFT('[2]表九（录入表）'!$B$6:$B$345,LEN($H336))=$H336))</f>
        <v>0</v>
      </c>
      <c r="L336" s="104">
        <f>SUMPRODUCT('[2]表九（录入表）'!F$6:F$345*(LEFT('[2]表九（录入表）'!$B$6:$B$345,LEN($H336))=$H336))</f>
        <v>0</v>
      </c>
      <c r="M336" s="81" t="str">
        <f t="shared" si="12"/>
        <v/>
      </c>
      <c r="N336" s="81" t="str">
        <f t="shared" si="13"/>
        <v/>
      </c>
    </row>
    <row r="337" s="70" customFormat="1" ht="17.1" hidden="1" customHeight="1" spans="1:14">
      <c r="A337" s="101"/>
      <c r="B337" s="105"/>
      <c r="C337" s="106"/>
      <c r="D337" s="107"/>
      <c r="E337" s="107"/>
      <c r="F337" s="108"/>
      <c r="G337" s="108"/>
      <c r="H337" s="101" t="s">
        <v>1409</v>
      </c>
      <c r="I337" s="105" t="s">
        <v>1410</v>
      </c>
      <c r="J337" s="103">
        <f>SUMPRODUCT('[2]表九（录入表）'!D$6:D$345*(LEFT('[2]表九（录入表）'!$B$6:$B$345,LEN($H337))=$H337))</f>
        <v>0</v>
      </c>
      <c r="K337" s="104">
        <f>SUMPRODUCT('[2]表九（录入表）'!E$6:E$345*(LEFT('[2]表九（录入表）'!$B$6:$B$345,LEN($H337))=$H337))</f>
        <v>0</v>
      </c>
      <c r="L337" s="104">
        <f>SUMPRODUCT('[2]表九（录入表）'!F$6:F$345*(LEFT('[2]表九（录入表）'!$B$6:$B$345,LEN($H337))=$H337))</f>
        <v>0</v>
      </c>
      <c r="M337" s="81" t="str">
        <f t="shared" si="12"/>
        <v/>
      </c>
      <c r="N337" s="81" t="str">
        <f t="shared" si="13"/>
        <v/>
      </c>
    </row>
    <row r="338" s="70" customFormat="1" ht="17.1" hidden="1" customHeight="1" spans="1:14">
      <c r="A338" s="101"/>
      <c r="B338" s="105"/>
      <c r="C338" s="106"/>
      <c r="D338" s="107"/>
      <c r="E338" s="107"/>
      <c r="F338" s="108"/>
      <c r="G338" s="108"/>
      <c r="H338" s="101" t="s">
        <v>1411</v>
      </c>
      <c r="I338" s="105" t="s">
        <v>1412</v>
      </c>
      <c r="J338" s="103">
        <f>SUMPRODUCT('[2]表九（录入表）'!D$6:D$345*(LEFT('[2]表九（录入表）'!$B$6:$B$345,LEN($H338))=$H338))</f>
        <v>0</v>
      </c>
      <c r="K338" s="104">
        <f>SUMPRODUCT('[2]表九（录入表）'!E$6:E$345*(LEFT('[2]表九（录入表）'!$B$6:$B$345,LEN($H338))=$H338))</f>
        <v>0</v>
      </c>
      <c r="L338" s="104">
        <f>SUMPRODUCT('[2]表九（录入表）'!F$6:F$345*(LEFT('[2]表九（录入表）'!$B$6:$B$345,LEN($H338))=$H338))</f>
        <v>0</v>
      </c>
      <c r="M338" s="81" t="str">
        <f t="shared" si="12"/>
        <v/>
      </c>
      <c r="N338" s="81" t="str">
        <f t="shared" si="13"/>
        <v/>
      </c>
    </row>
    <row r="339" s="70" customFormat="1" ht="17.1" hidden="1" customHeight="1" spans="1:14">
      <c r="A339" s="101"/>
      <c r="B339" s="105"/>
      <c r="C339" s="106"/>
      <c r="D339" s="107"/>
      <c r="E339" s="107"/>
      <c r="F339" s="108"/>
      <c r="G339" s="108"/>
      <c r="H339" s="101" t="s">
        <v>1413</v>
      </c>
      <c r="I339" s="105" t="s">
        <v>1414</v>
      </c>
      <c r="J339" s="103">
        <f>SUMPRODUCT('[2]表九（录入表）'!D$6:D$345*(LEFT('[2]表九（录入表）'!$B$6:$B$345,LEN($H339))=$H339))</f>
        <v>0</v>
      </c>
      <c r="K339" s="104">
        <f>SUMPRODUCT('[2]表九（录入表）'!E$6:E$345*(LEFT('[2]表九（录入表）'!$B$6:$B$345,LEN($H339))=$H339))</f>
        <v>0</v>
      </c>
      <c r="L339" s="104">
        <f>SUMPRODUCT('[2]表九（录入表）'!F$6:F$345*(LEFT('[2]表九（录入表）'!$B$6:$B$345,LEN($H339))=$H339))</f>
        <v>0</v>
      </c>
      <c r="M339" s="81" t="str">
        <f t="shared" si="12"/>
        <v/>
      </c>
      <c r="N339" s="81" t="str">
        <f t="shared" si="13"/>
        <v/>
      </c>
    </row>
    <row r="340" s="70" customFormat="1" ht="17.1" customHeight="1" spans="1:14">
      <c r="A340" s="101"/>
      <c r="B340" s="105"/>
      <c r="C340" s="106"/>
      <c r="D340" s="107"/>
      <c r="E340" s="107"/>
      <c r="F340" s="108"/>
      <c r="G340" s="108"/>
      <c r="H340" s="101" t="s">
        <v>1415</v>
      </c>
      <c r="I340" s="105" t="s">
        <v>1416</v>
      </c>
      <c r="J340" s="103">
        <f>SUMPRODUCT('[2]表九（录入表）'!D$6:D$345*(LEFT('[2]表九（录入表）'!$B$6:$B$345,LEN($H340))=$H340))</f>
        <v>0</v>
      </c>
      <c r="K340" s="104">
        <f>SUMPRODUCT('[2]表九（录入表）'!E$6:E$345*(LEFT('[2]表九（录入表）'!$B$6:$B$345,LEN($H340))=$H340))</f>
        <v>0</v>
      </c>
      <c r="L340" s="104">
        <f>SUMPRODUCT('[2]表九（录入表）'!F$6:F$345*(LEFT('[2]表九（录入表）'!$B$6:$B$345,LEN($H340))=$H340))</f>
        <v>0</v>
      </c>
      <c r="M340" s="81" t="str">
        <f t="shared" si="12"/>
        <v/>
      </c>
      <c r="N340" s="81" t="str">
        <f t="shared" si="13"/>
        <v/>
      </c>
    </row>
    <row r="341" s="70" customFormat="1" ht="17.1" customHeight="1" spans="1:14">
      <c r="A341" s="101"/>
      <c r="B341" s="105"/>
      <c r="C341" s="106"/>
      <c r="D341" s="107"/>
      <c r="E341" s="107"/>
      <c r="F341" s="108"/>
      <c r="G341" s="108"/>
      <c r="H341" s="101" t="s">
        <v>1572</v>
      </c>
      <c r="I341" s="105" t="s">
        <v>1573</v>
      </c>
      <c r="J341" s="109">
        <f>SUMPRODUCT('[2]表九（录入表）'!D$6:D$345*(LEFT('[2]表九（录入表）'!$B$6:$B$345,LEN($H341))=$H341))</f>
        <v>124</v>
      </c>
      <c r="K341" s="110">
        <f>SUMPRODUCT('[2]表九（录入表）'!E$6:E$345*(LEFT('[2]表九（录入表）'!$B$6:$B$345,LEN($H341))=$H341))</f>
        <v>0</v>
      </c>
      <c r="L341" s="110">
        <f>SUMPRODUCT('[2]表九（录入表）'!F$6:F$345*(LEFT('[2]表九（录入表）'!$B$6:$B$345,LEN($H341))=$H341))</f>
        <v>0</v>
      </c>
      <c r="M341" s="81">
        <f t="shared" si="12"/>
        <v>0</v>
      </c>
      <c r="N341" s="81" t="str">
        <f t="shared" si="13"/>
        <v/>
      </c>
    </row>
    <row r="342" s="70" customFormat="1" ht="17.1" customHeight="1" spans="1:14">
      <c r="A342" s="101"/>
      <c r="B342" s="105"/>
      <c r="C342" s="106"/>
      <c r="D342" s="107"/>
      <c r="E342" s="107"/>
      <c r="F342" s="108"/>
      <c r="G342" s="108"/>
      <c r="H342" s="101" t="s">
        <v>1417</v>
      </c>
      <c r="I342" s="105" t="s">
        <v>1418</v>
      </c>
      <c r="J342" s="103">
        <f>SUMPRODUCT('[2]表九（录入表）'!D$6:D$345*(LEFT('[2]表九（录入表）'!$B$6:$B$345,LEN($H342))=$H342))</f>
        <v>0</v>
      </c>
      <c r="K342" s="104">
        <f>SUMPRODUCT('[2]表九（录入表）'!E$6:E$345*(LEFT('[2]表九（录入表）'!$B$6:$B$345,LEN($H342))=$H342))</f>
        <v>0</v>
      </c>
      <c r="L342" s="104">
        <f>SUMPRODUCT('[2]表九（录入表）'!F$6:F$345*(LEFT('[2]表九（录入表）'!$B$6:$B$345,LEN($H342))=$H342))</f>
        <v>0</v>
      </c>
      <c r="M342" s="81" t="str">
        <f t="shared" si="12"/>
        <v/>
      </c>
      <c r="N342" s="81" t="str">
        <f t="shared" si="13"/>
        <v/>
      </c>
    </row>
    <row r="343" s="70" customFormat="1" ht="17.1" customHeight="1" spans="1:14">
      <c r="A343" s="101"/>
      <c r="B343" s="105"/>
      <c r="C343" s="106"/>
      <c r="D343" s="107"/>
      <c r="E343" s="107"/>
      <c r="F343" s="108"/>
      <c r="G343" s="108"/>
      <c r="H343" s="101" t="s">
        <v>1419</v>
      </c>
      <c r="I343" s="105" t="s">
        <v>1420</v>
      </c>
      <c r="J343" s="103">
        <f>SUMPRODUCT('[2]表九（录入表）'!D$6:D$345*(LEFT('[2]表九（录入表）'!$B$6:$B$345,LEN($H343))=$H343))</f>
        <v>0</v>
      </c>
      <c r="K343" s="104">
        <f>SUMPRODUCT('[2]表九（录入表）'!E$6:E$345*(LEFT('[2]表九（录入表）'!$B$6:$B$345,LEN($H343))=$H343))</f>
        <v>0</v>
      </c>
      <c r="L343" s="104">
        <f>SUMPRODUCT('[2]表九（录入表）'!F$6:F$345*(LEFT('[2]表九（录入表）'!$B$6:$B$345,LEN($H343))=$H343))</f>
        <v>0</v>
      </c>
      <c r="M343" s="81" t="str">
        <f t="shared" si="12"/>
        <v/>
      </c>
      <c r="N343" s="81" t="str">
        <f t="shared" si="13"/>
        <v/>
      </c>
    </row>
    <row r="344" s="70" customFormat="1" ht="17.1" customHeight="1" spans="1:14">
      <c r="A344" s="101"/>
      <c r="B344" s="105"/>
      <c r="C344" s="106"/>
      <c r="D344" s="107"/>
      <c r="E344" s="107"/>
      <c r="F344" s="108"/>
      <c r="G344" s="108"/>
      <c r="H344" s="101" t="s">
        <v>1421</v>
      </c>
      <c r="I344" s="105" t="s">
        <v>1422</v>
      </c>
      <c r="J344" s="103">
        <f>SUMPRODUCT('[2]表九（录入表）'!D$6:D$345*(LEFT('[2]表九（录入表）'!$B$6:$B$345,LEN($H344))=$H344))</f>
        <v>0</v>
      </c>
      <c r="K344" s="104">
        <f>SUMPRODUCT('[2]表九（录入表）'!E$6:E$345*(LEFT('[2]表九（录入表）'!$B$6:$B$345,LEN($H344))=$H344))</f>
        <v>0</v>
      </c>
      <c r="L344" s="104">
        <f>SUMPRODUCT('[2]表九（录入表）'!F$6:F$345*(LEFT('[2]表九（录入表）'!$B$6:$B$345,LEN($H344))=$H344))</f>
        <v>0</v>
      </c>
      <c r="M344" s="81" t="str">
        <f t="shared" si="12"/>
        <v/>
      </c>
      <c r="N344" s="81" t="str">
        <f t="shared" si="13"/>
        <v/>
      </c>
    </row>
    <row r="345" s="70" customFormat="1" ht="17.1" customHeight="1" spans="1:14">
      <c r="A345" s="101"/>
      <c r="B345" s="105"/>
      <c r="C345" s="106"/>
      <c r="D345" s="107"/>
      <c r="E345" s="107"/>
      <c r="F345" s="108"/>
      <c r="G345" s="108"/>
      <c r="H345" s="101" t="s">
        <v>1423</v>
      </c>
      <c r="I345" s="105" t="s">
        <v>1424</v>
      </c>
      <c r="J345" s="103">
        <f>SUMPRODUCT('[2]表九（录入表）'!D$6:D$345*(LEFT('[2]表九（录入表）'!$B$6:$B$345,LEN($H345))=$H345))</f>
        <v>0</v>
      </c>
      <c r="K345" s="104">
        <f>SUMPRODUCT('[2]表九（录入表）'!E$6:E$345*(LEFT('[2]表九（录入表）'!$B$6:$B$345,LEN($H345))=$H345))</f>
        <v>0</v>
      </c>
      <c r="L345" s="104">
        <f>SUMPRODUCT('[2]表九（录入表）'!F$6:F$345*(LEFT('[2]表九（录入表）'!$B$6:$B$345,LEN($H345))=$H345))</f>
        <v>0</v>
      </c>
      <c r="M345" s="81" t="str">
        <f t="shared" si="12"/>
        <v/>
      </c>
      <c r="N345" s="81" t="str">
        <f t="shared" si="13"/>
        <v/>
      </c>
    </row>
    <row r="346" s="70" customFormat="1" ht="17.1" customHeight="1" spans="1:14">
      <c r="A346" s="101"/>
      <c r="B346" s="105"/>
      <c r="C346" s="106"/>
      <c r="D346" s="107"/>
      <c r="E346" s="107"/>
      <c r="F346" s="108"/>
      <c r="G346" s="108"/>
      <c r="H346" s="101" t="s">
        <v>1425</v>
      </c>
      <c r="I346" s="105" t="s">
        <v>1426</v>
      </c>
      <c r="J346" s="103">
        <f>SUMPRODUCT('[2]表九（录入表）'!D$6:D$345*(LEFT('[2]表九（录入表）'!$B$6:$B$345,LEN($H346))=$H346))</f>
        <v>124</v>
      </c>
      <c r="K346" s="104">
        <f>SUMPRODUCT('[2]表九（录入表）'!E$6:E$345*(LEFT('[2]表九（录入表）'!$B$6:$B$345,LEN($H346))=$H346))</f>
        <v>0</v>
      </c>
      <c r="L346" s="104">
        <f>SUMPRODUCT('[2]表九（录入表）'!F$6:F$345*(LEFT('[2]表九（录入表）'!$B$6:$B$345,LEN($H346))=$H346))</f>
        <v>0</v>
      </c>
      <c r="M346" s="81">
        <f t="shared" si="12"/>
        <v>0</v>
      </c>
      <c r="N346" s="81" t="str">
        <f t="shared" si="13"/>
        <v/>
      </c>
    </row>
    <row r="347" s="70" customFormat="1" ht="17.1" customHeight="1" spans="1:14">
      <c r="A347" s="101"/>
      <c r="B347" s="105"/>
      <c r="C347" s="106"/>
      <c r="D347" s="107"/>
      <c r="E347" s="107"/>
      <c r="F347" s="108"/>
      <c r="G347" s="108"/>
      <c r="H347" s="101" t="s">
        <v>1427</v>
      </c>
      <c r="I347" s="105" t="s">
        <v>1428</v>
      </c>
      <c r="J347" s="103">
        <f>SUMPRODUCT('[2]表九（录入表）'!D$6:D$345*(LEFT('[2]表九（录入表）'!$B$6:$B$345,LEN($H347))=$H347))</f>
        <v>0</v>
      </c>
      <c r="K347" s="104">
        <f>SUMPRODUCT('[2]表九（录入表）'!E$6:E$345*(LEFT('[2]表九（录入表）'!$B$6:$B$345,LEN($H347))=$H347))</f>
        <v>0</v>
      </c>
      <c r="L347" s="104">
        <f>SUMPRODUCT('[2]表九（录入表）'!F$6:F$345*(LEFT('[2]表九（录入表）'!$B$6:$B$345,LEN($H347))=$H347))</f>
        <v>0</v>
      </c>
      <c r="M347" s="81" t="str">
        <f t="shared" si="12"/>
        <v/>
      </c>
      <c r="N347" s="81" t="str">
        <f t="shared" si="13"/>
        <v/>
      </c>
    </row>
    <row r="348" s="70" customFormat="1" ht="17.1" customHeight="1" spans="1:14">
      <c r="A348" s="101"/>
      <c r="B348" s="105"/>
      <c r="C348" s="106"/>
      <c r="D348" s="107"/>
      <c r="E348" s="107"/>
      <c r="F348" s="108"/>
      <c r="G348" s="108"/>
      <c r="H348" s="101"/>
      <c r="I348" s="105"/>
      <c r="J348" s="106"/>
      <c r="K348" s="107"/>
      <c r="L348" s="107"/>
      <c r="M348" s="120"/>
      <c r="N348" s="120"/>
    </row>
    <row r="349" s="70" customFormat="1" ht="17.1" customHeight="1" spans="1:14">
      <c r="A349" s="101"/>
      <c r="B349" s="114" t="s">
        <v>503</v>
      </c>
      <c r="C349" s="99">
        <f>SUM(C7,C40)</f>
        <v>130000</v>
      </c>
      <c r="D349" s="99">
        <f>SUM(D7,D40)</f>
        <v>36561</v>
      </c>
      <c r="E349" s="99">
        <f>SUM(E7,E40)</f>
        <v>100000</v>
      </c>
      <c r="F349" s="100">
        <f t="shared" ref="F349:F372" si="14">IFERROR($E349/C349,"")</f>
        <v>0.769230769230769</v>
      </c>
      <c r="G349" s="100">
        <f t="shared" ref="G349:G372" si="15">IFERROR($E349/D349,"")</f>
        <v>2.73515494652772</v>
      </c>
      <c r="H349" s="101"/>
      <c r="I349" s="114" t="s">
        <v>504</v>
      </c>
      <c r="J349" s="99">
        <f t="shared" ref="J349:L349" si="16">SUMPRODUCT(J$7:J$347*(LEN($H$7:$H$347)=3))</f>
        <v>82873</v>
      </c>
      <c r="K349" s="102">
        <f t="shared" si="16"/>
        <v>123813</v>
      </c>
      <c r="L349" s="102">
        <f t="shared" si="16"/>
        <v>96520</v>
      </c>
      <c r="M349" s="81">
        <f t="shared" ref="M349:M363" si="17">IFERROR($L349/J349,"")</f>
        <v>1.16467365728283</v>
      </c>
      <c r="N349" s="81">
        <f t="shared" ref="N349:N363" si="18">IFERROR($L349/K349,"")</f>
        <v>0.779562727661877</v>
      </c>
    </row>
    <row r="350" s="70" customFormat="1" ht="17.1" customHeight="1" spans="1:14">
      <c r="A350" s="97" t="s">
        <v>505</v>
      </c>
      <c r="B350" s="105" t="s">
        <v>506</v>
      </c>
      <c r="C350" s="99">
        <f>SUM(C351,C353,C358,C360,C369,C371)</f>
        <v>48748</v>
      </c>
      <c r="D350" s="99">
        <f>SUM(D351,D353,D358,D360,D369,D371)</f>
        <v>192953</v>
      </c>
      <c r="E350" s="99">
        <f>SUM(E351,E353,E358,E360,E369,E371)</f>
        <v>26261</v>
      </c>
      <c r="F350" s="100">
        <f t="shared" si="14"/>
        <v>0.538709280380734</v>
      </c>
      <c r="G350" s="100">
        <f t="shared" si="15"/>
        <v>0.136100501158313</v>
      </c>
      <c r="H350" s="101" t="s">
        <v>507</v>
      </c>
      <c r="I350" s="105" t="s">
        <v>508</v>
      </c>
      <c r="J350" s="99">
        <f t="shared" ref="J350:L350" si="19">SUM(J351,J353,J357,J359,J361:J362)</f>
        <v>91400</v>
      </c>
      <c r="K350" s="99">
        <f t="shared" si="19"/>
        <v>56128</v>
      </c>
      <c r="L350" s="99">
        <f t="shared" si="19"/>
        <v>25841</v>
      </c>
      <c r="M350" s="81">
        <f t="shared" si="17"/>
        <v>0.282724288840263</v>
      </c>
      <c r="N350" s="81">
        <f t="shared" si="18"/>
        <v>0.460394099201824</v>
      </c>
    </row>
    <row r="351" s="70" customFormat="1" ht="17.1" customHeight="1" spans="1:14">
      <c r="A351" s="97" t="s">
        <v>923</v>
      </c>
      <c r="B351" s="105" t="s">
        <v>924</v>
      </c>
      <c r="C351" s="115">
        <f>SUMPRODUCT('[2]表九（录入表）'!D$6:D$345*(LEFT('[2]表九（录入表）'!$B$6:$B$345,LEN($A351))=$A351))-C352</f>
        <v>321</v>
      </c>
      <c r="D351" s="115">
        <f>SUMPRODUCT('[2]表九（录入表）'!E$6:E$345*(LEFT('[2]表九（录入表）'!$B$6:$B$345,LEN($A351))=$A351))-D352</f>
        <v>14021</v>
      </c>
      <c r="E351" s="115">
        <f>SUMPRODUCT('[2]表九（录入表）'!F$6:F$345*(LEFT('[2]表九（录入表）'!$B$6:$B$345,LEN($A351))=$A351))-E352</f>
        <v>420</v>
      </c>
      <c r="F351" s="100">
        <f t="shared" si="14"/>
        <v>1.30841121495327</v>
      </c>
      <c r="G351" s="100">
        <f t="shared" si="15"/>
        <v>0.0299550673989016</v>
      </c>
      <c r="H351" s="101" t="s">
        <v>1429</v>
      </c>
      <c r="I351" s="105" t="s">
        <v>1430</v>
      </c>
      <c r="J351" s="115">
        <f>SUMPRODUCT('[2]表九（录入表）'!D$6:D$345*(LEFT('[2]表九（录入表）'!$B$6:$B$345,LEN($H351))=$H351))-J352</f>
        <v>0</v>
      </c>
      <c r="K351" s="115">
        <f>SUMPRODUCT('[2]表九（录入表）'!E$6:E$345*(LEFT('[2]表九（录入表）'!$B$6:$B$345,LEN($H351))=$H351))-K352</f>
        <v>0</v>
      </c>
      <c r="L351" s="115">
        <f>SUMPRODUCT('[2]表九（录入表）'!F$6:F$345*(LEFT('[2]表九（录入表）'!$B$6:$B$345,LEN($H351))=$H351))-L352</f>
        <v>0</v>
      </c>
      <c r="M351" s="81" t="str">
        <f t="shared" si="17"/>
        <v/>
      </c>
      <c r="N351" s="81" t="str">
        <f t="shared" si="18"/>
        <v/>
      </c>
    </row>
    <row r="352" s="70" customFormat="1" ht="17.1" customHeight="1" spans="1:14">
      <c r="A352" s="217" t="s">
        <v>925</v>
      </c>
      <c r="B352" s="87" t="s">
        <v>926</v>
      </c>
      <c r="C352" s="103">
        <f>SUMPRODUCT('[2]表九（录入表）'!D$6:D$345*(LEFT('[2]表九（录入表）'!$B$6:$B$345,LEN($A352))=$A352))</f>
        <v>0</v>
      </c>
      <c r="D352" s="103">
        <f>SUMPRODUCT('[2]表九（录入表）'!E$6:E$345*(LEFT('[2]表九（录入表）'!$B$6:$B$345,LEN($A352))=$A352))</f>
        <v>0</v>
      </c>
      <c r="E352" s="103">
        <f>SUMPRODUCT('[2]表九（录入表）'!F$6:F$345*(LEFT('[2]表九（录入表）'!$B$6:$B$345,LEN($A352))=$A352))</f>
        <v>0</v>
      </c>
      <c r="F352" s="100" t="str">
        <f t="shared" si="14"/>
        <v/>
      </c>
      <c r="G352" s="100" t="str">
        <f t="shared" si="15"/>
        <v/>
      </c>
      <c r="H352" s="218" t="s">
        <v>1431</v>
      </c>
      <c r="I352" s="87" t="s">
        <v>1432</v>
      </c>
      <c r="J352" s="103">
        <f>SUMPRODUCT('[2]表九（录入表）'!D$6:D$345*(LEFT('[2]表九（录入表）'!$B$6:$B$345,LEN($H352))=$H352))</f>
        <v>0</v>
      </c>
      <c r="K352" s="103">
        <f>SUMPRODUCT('[2]表九（录入表）'!E$6:E$345*(LEFT('[2]表九（录入表）'!$B$6:$B$345,LEN($H352))=$H352))</f>
        <v>0</v>
      </c>
      <c r="L352" s="103">
        <f>SUMPRODUCT('[2]表九（录入表）'!F$6:F$345*(LEFT('[2]表九（录入表）'!$B$6:$B$345,LEN($H352))=$H352))</f>
        <v>0</v>
      </c>
      <c r="M352" s="81" t="str">
        <f t="shared" si="17"/>
        <v/>
      </c>
      <c r="N352" s="81" t="str">
        <f t="shared" si="18"/>
        <v/>
      </c>
    </row>
    <row r="353" s="70" customFormat="1" ht="17.1" customHeight="1" spans="1:14">
      <c r="A353" s="97" t="s">
        <v>640</v>
      </c>
      <c r="B353" s="105" t="s">
        <v>641</v>
      </c>
      <c r="C353" s="99">
        <f>SUMPRODUCT('[2]表九（录入表）'!D$6:D$345*(LEFT('[2]表九（录入表）'!$B$6:$B$345,LEN($A353))=$A353))</f>
        <v>0</v>
      </c>
      <c r="D353" s="99">
        <f>SUMPRODUCT('[2]表九（录入表）'!E$6:E$345*(LEFT('[2]表九（录入表）'!$B$6:$B$345,LEN($A353))=$A353))</f>
        <v>0</v>
      </c>
      <c r="E353" s="99">
        <f>SUMPRODUCT('[2]表九（录入表）'!F$6:F$345*(LEFT('[2]表九（录入表）'!$B$6:$B$345,LEN($A353))=$A353))</f>
        <v>0</v>
      </c>
      <c r="F353" s="100" t="str">
        <f t="shared" si="14"/>
        <v/>
      </c>
      <c r="G353" s="100" t="str">
        <f t="shared" si="15"/>
        <v/>
      </c>
      <c r="H353" s="101" t="s">
        <v>642</v>
      </c>
      <c r="I353" s="105" t="s">
        <v>643</v>
      </c>
      <c r="J353" s="99">
        <f>SUMPRODUCT('[2]表九（录入表）'!D$6:D$345*(LEFT('[2]表九（录入表）'!$B$6:$B$345,LEN($H353))=$H353))</f>
        <v>0</v>
      </c>
      <c r="K353" s="99">
        <f>SUMPRODUCT('[2]表九（录入表）'!E$6:E$345*(LEFT('[2]表九（录入表）'!$B$6:$B$345,LEN($H353))=$H353))</f>
        <v>287</v>
      </c>
      <c r="L353" s="99">
        <f>SUMPRODUCT('[2]表九（录入表）'!F$6:F$345*(LEFT('[2]表九（录入表）'!$B$6:$B$345,LEN($H353))=$H353))</f>
        <v>0</v>
      </c>
      <c r="M353" s="81" t="str">
        <f t="shared" si="17"/>
        <v/>
      </c>
      <c r="N353" s="81">
        <f t="shared" si="18"/>
        <v>0</v>
      </c>
    </row>
    <row r="354" s="70" customFormat="1" ht="17.1" customHeight="1" spans="1:14">
      <c r="A354" s="219" t="s">
        <v>1574</v>
      </c>
      <c r="B354" s="105" t="s">
        <v>1575</v>
      </c>
      <c r="C354" s="99">
        <f>SUMPRODUCT('[2]表九（录入表）'!D$6:D$345*(LEFT('[2]表九（录入表）'!$B$6:$B$345,LEN($A354))=$A354))</f>
        <v>0</v>
      </c>
      <c r="D354" s="99">
        <f>SUMPRODUCT('[2]表九（录入表）'!E$6:E$345*(LEFT('[2]表九（录入表）'!$B$6:$B$345,LEN($A354))=$A354))</f>
        <v>0</v>
      </c>
      <c r="E354" s="99">
        <f>SUMPRODUCT('[2]表九（录入表）'!F$6:F$345*(LEFT('[2]表九（录入表）'!$B$6:$B$345,LEN($A354))=$A354))</f>
        <v>0</v>
      </c>
      <c r="F354" s="100" t="str">
        <f t="shared" si="14"/>
        <v/>
      </c>
      <c r="G354" s="100" t="str">
        <f t="shared" si="15"/>
        <v/>
      </c>
      <c r="H354" s="101" t="s">
        <v>1435</v>
      </c>
      <c r="I354" s="105" t="s">
        <v>1436</v>
      </c>
      <c r="J354" s="103">
        <f>SUMPRODUCT('[2]表九（录入表）'!D$6:D$345*(LEFT('[2]表九（录入表）'!$B$6:$B$345,LEN($H354))=$H354))</f>
        <v>0</v>
      </c>
      <c r="K354" s="103">
        <f>SUMPRODUCT('[2]表九（录入表）'!E$6:E$345*(LEFT('[2]表九（录入表）'!$B$6:$B$345,LEN($H354))=$H354))</f>
        <v>287</v>
      </c>
      <c r="L354" s="103">
        <f>SUMPRODUCT('[2]表九（录入表）'!F$6:F$345*(LEFT('[2]表九（录入表）'!$B$6:$B$345,LEN($H354))=$H354))</f>
        <v>0</v>
      </c>
      <c r="M354" s="81" t="str">
        <f t="shared" si="17"/>
        <v/>
      </c>
      <c r="N354" s="81">
        <f t="shared" si="18"/>
        <v>0</v>
      </c>
    </row>
    <row r="355" s="70" customFormat="1" ht="17.1" customHeight="1" spans="1:14">
      <c r="A355" s="219" t="s">
        <v>929</v>
      </c>
      <c r="B355" s="105" t="s">
        <v>930</v>
      </c>
      <c r="C355" s="103">
        <f>SUMPRODUCT('[2]表九（录入表）'!D$6:D$345*(LEFT('[2]表九（录入表）'!$B$6:$B$345,LEN($A355))=$A355))</f>
        <v>0</v>
      </c>
      <c r="D355" s="103">
        <f>SUMPRODUCT('[2]表九（录入表）'!E$6:E$345*(LEFT('[2]表九（录入表）'!$B$6:$B$345,LEN($A355))=$A355))</f>
        <v>0</v>
      </c>
      <c r="E355" s="103">
        <f>SUMPRODUCT('[2]表九（录入表）'!F$6:F$345*(LEFT('[2]表九（录入表）'!$B$6:$B$345,LEN($A355))=$A355))</f>
        <v>0</v>
      </c>
      <c r="F355" s="100" t="str">
        <f t="shared" si="14"/>
        <v/>
      </c>
      <c r="G355" s="100" t="str">
        <f t="shared" si="15"/>
        <v/>
      </c>
      <c r="H355" s="101" t="s">
        <v>1439</v>
      </c>
      <c r="I355" s="105" t="s">
        <v>1440</v>
      </c>
      <c r="J355" s="103">
        <f>SUMPRODUCT('[2]表九（录入表）'!D$6:D$345*(LEFT('[2]表九（录入表）'!$B$6:$B$345,LEN($H355))=$H355))</f>
        <v>0</v>
      </c>
      <c r="K355" s="103">
        <f>SUMPRODUCT('[2]表九（录入表）'!E$6:E$345*(LEFT('[2]表九（录入表）'!$B$6:$B$345,LEN($H355))=$H355))</f>
        <v>0</v>
      </c>
      <c r="L355" s="103">
        <f>SUMPRODUCT('[2]表九（录入表）'!F$6:F$345*(LEFT('[2]表九（录入表）'!$B$6:$B$345,LEN($H355))=$H355))</f>
        <v>0</v>
      </c>
      <c r="M355" s="81" t="str">
        <f t="shared" si="17"/>
        <v/>
      </c>
      <c r="N355" s="81" t="str">
        <f t="shared" si="18"/>
        <v/>
      </c>
    </row>
    <row r="356" s="70" customFormat="1" ht="17.1" customHeight="1" spans="1:14">
      <c r="A356" s="219" t="s">
        <v>931</v>
      </c>
      <c r="B356" s="105" t="s">
        <v>932</v>
      </c>
      <c r="C356" s="103">
        <f>SUMPRODUCT('[2]表九（录入表）'!D$6:D$345*(LEFT('[2]表九（录入表）'!$B$6:$B$345,LEN($A356))=$A356))</f>
        <v>0</v>
      </c>
      <c r="D356" s="103">
        <f>SUMPRODUCT('[2]表九（录入表）'!E$6:E$345*(LEFT('[2]表九（录入表）'!$B$6:$B$345,LEN($A356))=$A356))</f>
        <v>0</v>
      </c>
      <c r="E356" s="103">
        <f>SUMPRODUCT('[2]表九（录入表）'!F$6:F$345*(LEFT('[2]表九（录入表）'!$B$6:$B$345,LEN($A356))=$A356))</f>
        <v>0</v>
      </c>
      <c r="F356" s="100" t="str">
        <f t="shared" si="14"/>
        <v/>
      </c>
      <c r="G356" s="100" t="str">
        <f t="shared" si="15"/>
        <v/>
      </c>
      <c r="H356" s="101" t="s">
        <v>1441</v>
      </c>
      <c r="I356" s="105" t="s">
        <v>1442</v>
      </c>
      <c r="J356" s="103">
        <f>SUMPRODUCT('[2]表九（录入表）'!D$6:D$345*(LEFT('[2]表九（录入表）'!$B$6:$B$345,LEN($H356))=$H356))</f>
        <v>0</v>
      </c>
      <c r="K356" s="103">
        <f>SUMPRODUCT('[2]表九（录入表）'!E$6:E$345*(LEFT('[2]表九（录入表）'!$B$6:$B$345,LEN($H356))=$H356))</f>
        <v>0</v>
      </c>
      <c r="L356" s="103">
        <f>SUMPRODUCT('[2]表九（录入表）'!F$6:F$345*(LEFT('[2]表九（录入表）'!$B$6:$B$345,LEN($H356))=$H356))</f>
        <v>0</v>
      </c>
      <c r="M356" s="81" t="str">
        <f t="shared" si="17"/>
        <v/>
      </c>
      <c r="N356" s="81" t="str">
        <f t="shared" si="18"/>
        <v/>
      </c>
    </row>
    <row r="357" s="70" customFormat="1" ht="17.1" customHeight="1" spans="1:14">
      <c r="A357" s="219" t="s">
        <v>933</v>
      </c>
      <c r="B357" s="105" t="s">
        <v>934</v>
      </c>
      <c r="C357" s="103">
        <f>SUMPRODUCT('[2]表九（录入表）'!D$6:D$345*(LEFT('[2]表九（录入表）'!$B$6:$B$345,LEN($A357))=$A357))</f>
        <v>0</v>
      </c>
      <c r="D357" s="103">
        <f>SUMPRODUCT('[2]表九（录入表）'!E$6:E$345*(LEFT('[2]表九（录入表）'!$B$6:$B$345,LEN($A357))=$A357))</f>
        <v>0</v>
      </c>
      <c r="E357" s="103">
        <f>SUMPRODUCT('[2]表九（录入表）'!F$6:F$345*(LEFT('[2]表九（录入表）'!$B$6:$B$345,LEN($A357))=$A357))</f>
        <v>0</v>
      </c>
      <c r="F357" s="100" t="str">
        <f t="shared" si="14"/>
        <v/>
      </c>
      <c r="G357" s="100" t="str">
        <f t="shared" si="15"/>
        <v/>
      </c>
      <c r="H357" s="101" t="s">
        <v>654</v>
      </c>
      <c r="I357" s="105" t="s">
        <v>655</v>
      </c>
      <c r="J357" s="99">
        <f>SUMPRODUCT('[2]表九（录入表）'!D$6:D$345*(LEFT('[2]表九（录入表）'!$B$6:$B$345,LEN($H357))=$H357))</f>
        <v>50000</v>
      </c>
      <c r="K357" s="99">
        <f>SUMPRODUCT('[2]表九（录入表）'!E$6:E$345*(LEFT('[2]表九（录入表）'!$B$6:$B$345,LEN($H357))=$H357))</f>
        <v>30000</v>
      </c>
      <c r="L357" s="99">
        <f>SUMPRODUCT('[2]表九（录入表）'!F$6:F$345*(LEFT('[2]表九（录入表）'!$B$6:$B$345,LEN($H357))=$H357))</f>
        <v>20000</v>
      </c>
      <c r="M357" s="81">
        <f t="shared" si="17"/>
        <v>0.4</v>
      </c>
      <c r="N357" s="81">
        <f t="shared" si="18"/>
        <v>0.666666666666667</v>
      </c>
    </row>
    <row r="358" s="70" customFormat="1" ht="17.1" customHeight="1" spans="1:14">
      <c r="A358" s="97" t="s">
        <v>652</v>
      </c>
      <c r="B358" s="105" t="s">
        <v>653</v>
      </c>
      <c r="C358" s="99">
        <f>SUMPRODUCT('[2]表九（录入表）'!D$6:D$345*(LEFT('[2]表九（录入表）'!$B$6:$B$345,LEN($A358))=$A358))</f>
        <v>48427</v>
      </c>
      <c r="D358" s="99">
        <f>SUMPRODUCT('[2]表九（录入表）'!E$6:E$345*(LEFT('[2]表九（录入表）'!$B$6:$B$345,LEN($A358))=$A358))</f>
        <v>41327</v>
      </c>
      <c r="E358" s="99">
        <f>SUMPRODUCT('[2]表九（录入表）'!F$6:F$345*(LEFT('[2]表九（录入表）'!$B$6:$B$345,LEN($A358))=$A358))</f>
        <v>25841</v>
      </c>
      <c r="F358" s="100">
        <f t="shared" si="14"/>
        <v>0.533607285192145</v>
      </c>
      <c r="G358" s="100">
        <f t="shared" si="15"/>
        <v>0.625281293101362</v>
      </c>
      <c r="H358" s="101" t="s">
        <v>1443</v>
      </c>
      <c r="I358" s="105" t="s">
        <v>1444</v>
      </c>
      <c r="J358" s="103">
        <f>SUMPRODUCT('[2]表九（录入表）'!D$6:D$345*(LEFT('[2]表九（录入表）'!$B$6:$B$345,LEN($H358))=$H358))</f>
        <v>50000</v>
      </c>
      <c r="K358" s="103">
        <f>SUMPRODUCT('[2]表九（录入表）'!E$6:E$345*(LEFT('[2]表九（录入表）'!$B$6:$B$345,LEN($H358))=$H358))</f>
        <v>30000</v>
      </c>
      <c r="L358" s="103">
        <f>SUMPRODUCT('[2]表九（录入表）'!F$6:F$345*(LEFT('[2]表九（录入表）'!$B$6:$B$345,LEN($H358))=$H358))</f>
        <v>20000</v>
      </c>
      <c r="M358" s="81">
        <f t="shared" si="17"/>
        <v>0.4</v>
      </c>
      <c r="N358" s="81">
        <f t="shared" si="18"/>
        <v>0.666666666666667</v>
      </c>
    </row>
    <row r="359" s="70" customFormat="1" ht="17.1" customHeight="1" spans="1:14">
      <c r="A359" s="97" t="s">
        <v>839</v>
      </c>
      <c r="B359" s="105" t="s">
        <v>840</v>
      </c>
      <c r="C359" s="103">
        <f>SUMPRODUCT('[2]表九（录入表）'!D$6:D$345*(LEFT('[2]表九（录入表）'!$B$6:$B$345,LEN($A359))=$A359))</f>
        <v>48427</v>
      </c>
      <c r="D359" s="103">
        <f>SUMPRODUCT('[2]表九（录入表）'!E$6:E$345*(LEFT('[2]表九（录入表）'!$B$6:$B$345,LEN($A359))=$A359))</f>
        <v>41327</v>
      </c>
      <c r="E359" s="103">
        <f>SUMPRODUCT('[2]表九（录入表）'!F$6:F$345*(LEFT('[2]表九（录入表）'!$B$6:$B$345,LEN($A359))=$A359))</f>
        <v>25841</v>
      </c>
      <c r="F359" s="100">
        <f t="shared" si="14"/>
        <v>0.533607285192145</v>
      </c>
      <c r="G359" s="100">
        <f t="shared" si="15"/>
        <v>0.625281293101362</v>
      </c>
      <c r="H359" s="101" t="s">
        <v>658</v>
      </c>
      <c r="I359" s="105" t="s">
        <v>659</v>
      </c>
      <c r="J359" s="99">
        <f>SUMPRODUCT('[2]表九（录入表）'!D$6:D$345*(LEFT('[2]表九（录入表）'!$B$6:$B$345,LEN($H359))=$H359))</f>
        <v>41400</v>
      </c>
      <c r="K359" s="99">
        <f>SUMPRODUCT('[2]表九（录入表）'!E$6:E$345*(LEFT('[2]表九（录入表）'!$B$6:$B$345,LEN($H359))=$H359))</f>
        <v>25841</v>
      </c>
      <c r="L359" s="99">
        <f>SUMPRODUCT('[2]表九（录入表）'!F$6:F$345*(LEFT('[2]表九（录入表）'!$B$6:$B$345,LEN($H359))=$H359))</f>
        <v>5841</v>
      </c>
      <c r="M359" s="81">
        <f t="shared" si="17"/>
        <v>0.141086956521739</v>
      </c>
      <c r="N359" s="81">
        <f t="shared" si="18"/>
        <v>0.22603614411207</v>
      </c>
    </row>
    <row r="360" s="70" customFormat="1" ht="17.1" customHeight="1" spans="1:14">
      <c r="A360" s="97" t="s">
        <v>656</v>
      </c>
      <c r="B360" s="105" t="s">
        <v>657</v>
      </c>
      <c r="C360" s="99">
        <f>SUMPRODUCT('[2]表九（录入表）'!D$6:D$345*(LEFT('[2]表九（录入表）'!$B$6:$B$345,LEN($A360))=$A360))</f>
        <v>0</v>
      </c>
      <c r="D360" s="99">
        <f>SUMPRODUCT('[2]表九（录入表）'!E$6:E$345*(LEFT('[2]表九（录入表）'!$B$6:$B$345,LEN($A360))=$A360))</f>
        <v>10505</v>
      </c>
      <c r="E360" s="99">
        <f>SUMPRODUCT('[2]表九（录入表）'!F$6:F$345*(LEFT('[2]表九（录入表）'!$B$6:$B$345,LEN($A360))=$A360))</f>
        <v>0</v>
      </c>
      <c r="F360" s="100" t="str">
        <f t="shared" si="14"/>
        <v/>
      </c>
      <c r="G360" s="100">
        <f t="shared" si="15"/>
        <v>0</v>
      </c>
      <c r="H360" s="101" t="s">
        <v>1445</v>
      </c>
      <c r="I360" s="105" t="s">
        <v>1446</v>
      </c>
      <c r="J360" s="103">
        <f>SUMPRODUCT('[2]表九（录入表）'!D$6:D$345*(LEFT('[2]表九（录入表）'!$B$6:$B$345,LEN($H360))=$H360))</f>
        <v>41400</v>
      </c>
      <c r="K360" s="103">
        <f>SUMPRODUCT('[2]表九（录入表）'!E$6:E$345*(LEFT('[2]表九（录入表）'!$B$6:$B$345,LEN($H360))=$H360))</f>
        <v>25841</v>
      </c>
      <c r="L360" s="103">
        <f>SUMPRODUCT('[2]表九（录入表）'!F$6:F$345*(LEFT('[2]表九（录入表）'!$B$6:$B$345,LEN($H360))=$H360))</f>
        <v>5841</v>
      </c>
      <c r="M360" s="81">
        <f t="shared" si="17"/>
        <v>0.141086956521739</v>
      </c>
      <c r="N360" s="81">
        <f t="shared" si="18"/>
        <v>0.22603614411207</v>
      </c>
    </row>
    <row r="361" s="70" customFormat="1" ht="17.1" customHeight="1" spans="1:14">
      <c r="A361" s="97" t="s">
        <v>1576</v>
      </c>
      <c r="B361" s="105" t="s">
        <v>1577</v>
      </c>
      <c r="C361" s="99">
        <f>SUMPRODUCT('[2]表九（录入表）'!D$6:D$345*(LEFT('[2]表九（录入表）'!$B$6:$B$345,LEN($A361))=$A361))</f>
        <v>0</v>
      </c>
      <c r="D361" s="99">
        <f>SUMPRODUCT('[2]表九（录入表）'!E$6:E$345*(LEFT('[2]表九（录入表）'!$B$6:$B$345,LEN($A361))=$A361))</f>
        <v>10505</v>
      </c>
      <c r="E361" s="99">
        <f>SUMPRODUCT('[2]表九（录入表）'!F$6:F$345*(LEFT('[2]表九（录入表）'!$B$6:$B$345,LEN($A361))=$A361))</f>
        <v>0</v>
      </c>
      <c r="F361" s="100" t="str">
        <f t="shared" si="14"/>
        <v/>
      </c>
      <c r="G361" s="100">
        <f t="shared" si="15"/>
        <v>0</v>
      </c>
      <c r="H361" s="101" t="s">
        <v>672</v>
      </c>
      <c r="I361" s="105" t="s">
        <v>673</v>
      </c>
      <c r="J361" s="99">
        <f>SUMPRODUCT('[2]表九（录入表）'!D$6:D$345*(LEFT('[2]表九（录入表）'!$B$6:$B$345,LEN($H361))=$H361))</f>
        <v>0</v>
      </c>
      <c r="K361" s="99">
        <f>SUMPRODUCT('[2]表九（录入表）'!E$6:E$345*(LEFT('[2]表九（录入表）'!$B$6:$B$345,LEN($H361))=$H361))</f>
        <v>0</v>
      </c>
      <c r="L361" s="99">
        <f>SUMPRODUCT('[2]表九（录入表）'!F$6:F$345*(LEFT('[2]表九（录入表）'!$B$6:$B$345,LEN($H361))=$H361))</f>
        <v>0</v>
      </c>
      <c r="M361" s="81" t="str">
        <f t="shared" si="17"/>
        <v/>
      </c>
      <c r="N361" s="81" t="str">
        <f t="shared" si="18"/>
        <v/>
      </c>
    </row>
    <row r="362" s="70" customFormat="1" ht="17.1" customHeight="1" spans="1:14">
      <c r="A362" s="97" t="s">
        <v>937</v>
      </c>
      <c r="B362" s="105" t="s">
        <v>938</v>
      </c>
      <c r="C362" s="103">
        <f>SUMPRODUCT('[2]表九（录入表）'!D$6:D$345*(LEFT('[2]表九（录入表）'!$B$6:$B$345,LEN($A362))=$A362))</f>
        <v>0</v>
      </c>
      <c r="D362" s="103">
        <f>SUMPRODUCT('[2]表九（录入表）'!E$6:E$345*(LEFT('[2]表九（录入表）'!$B$6:$B$345,LEN($A362))=$A362))</f>
        <v>0</v>
      </c>
      <c r="E362" s="103">
        <f>SUMPRODUCT('[2]表九（录入表）'!F$6:F$345*(LEFT('[2]表九（录入表）'!$B$6:$B$345,LEN($A362))=$A362))</f>
        <v>0</v>
      </c>
      <c r="F362" s="100" t="str">
        <f t="shared" si="14"/>
        <v/>
      </c>
      <c r="G362" s="100" t="str">
        <f t="shared" si="15"/>
        <v/>
      </c>
      <c r="H362" s="101" t="s">
        <v>1578</v>
      </c>
      <c r="I362" s="105" t="s">
        <v>1579</v>
      </c>
      <c r="J362" s="99">
        <f>SUMPRODUCT('[2]表九（录入表）'!D$6:D$345*(LEFT('[2]表九（录入表）'!$B$6:$B$345,LEN($H362))=$H362))</f>
        <v>0</v>
      </c>
      <c r="K362" s="99">
        <f>SUMPRODUCT('[2]表九（录入表）'!E$6:E$345*(LEFT('[2]表九（录入表）'!$B$6:$B$345,LEN($H362))=$H362))</f>
        <v>0</v>
      </c>
      <c r="L362" s="99">
        <f>SUMPRODUCT('[2]表九（录入表）'!F$6:F$345*(LEFT('[2]表九（录入表）'!$B$6:$B$345,LEN($H362))=$H362))</f>
        <v>0</v>
      </c>
      <c r="M362" s="81" t="str">
        <f t="shared" si="17"/>
        <v/>
      </c>
      <c r="N362" s="81" t="str">
        <f t="shared" si="18"/>
        <v/>
      </c>
    </row>
    <row r="363" s="70" customFormat="1" ht="17.1" customHeight="1" spans="1:14">
      <c r="A363" s="97" t="s">
        <v>939</v>
      </c>
      <c r="B363" s="105" t="s">
        <v>940</v>
      </c>
      <c r="C363" s="103">
        <f>SUMPRODUCT('[2]表九（录入表）'!D$6:D$345*(LEFT('[2]表九（录入表）'!$B$6:$B$345,LEN($A363))=$A363))</f>
        <v>0</v>
      </c>
      <c r="D363" s="103">
        <f>SUMPRODUCT('[2]表九（录入表）'!E$6:E$345*(LEFT('[2]表九（录入表）'!$B$6:$B$345,LEN($A363))=$A363))</f>
        <v>0</v>
      </c>
      <c r="E363" s="103">
        <f>SUMPRODUCT('[2]表九（录入表）'!F$6:F$345*(LEFT('[2]表九（录入表）'!$B$6:$B$345,LEN($A363))=$A363))</f>
        <v>0</v>
      </c>
      <c r="F363" s="100" t="str">
        <f t="shared" si="14"/>
        <v/>
      </c>
      <c r="G363" s="100" t="str">
        <f t="shared" si="15"/>
        <v/>
      </c>
      <c r="H363" s="101" t="s">
        <v>1447</v>
      </c>
      <c r="I363" s="105" t="s">
        <v>1448</v>
      </c>
      <c r="J363" s="103">
        <f>SUMPRODUCT('[2]表九（录入表）'!D$6:D$345*(LEFT('[2]表九（录入表）'!$B$6:$B$345,LEN($H363))=$H363))</f>
        <v>0</v>
      </c>
      <c r="K363" s="103">
        <f>SUMPRODUCT('[2]表九（录入表）'!E$6:E$345*(LEFT('[2]表九（录入表）'!$B$6:$B$345,LEN($H363))=$H363))</f>
        <v>0</v>
      </c>
      <c r="L363" s="103">
        <f>SUMPRODUCT('[2]表九（录入表）'!F$6:F$345*(LEFT('[2]表九（录入表）'!$B$6:$B$345,LEN($H363))=$H363))</f>
        <v>0</v>
      </c>
      <c r="M363" s="81" t="str">
        <f t="shared" si="17"/>
        <v/>
      </c>
      <c r="N363" s="81" t="str">
        <f t="shared" si="18"/>
        <v/>
      </c>
    </row>
    <row r="364" s="70" customFormat="1" ht="17.1" customHeight="1" spans="1:14">
      <c r="A364" s="97" t="s">
        <v>941</v>
      </c>
      <c r="B364" s="105" t="s">
        <v>942</v>
      </c>
      <c r="C364" s="103">
        <f>SUMPRODUCT('[2]表九（录入表）'!D$6:D$345*(LEFT('[2]表九（录入表）'!$B$6:$B$345,LEN($A364))=$A364))</f>
        <v>0</v>
      </c>
      <c r="D364" s="103">
        <f>SUMPRODUCT('[2]表九（录入表）'!E$6:E$345*(LEFT('[2]表九（录入表）'!$B$6:$B$345,LEN($A364))=$A364))</f>
        <v>0</v>
      </c>
      <c r="E364" s="103">
        <f>SUMPRODUCT('[2]表九（录入表）'!F$6:F$345*(LEFT('[2]表九（录入表）'!$B$6:$B$345,LEN($A364))=$A364))</f>
        <v>0</v>
      </c>
      <c r="F364" s="100" t="str">
        <f t="shared" si="14"/>
        <v/>
      </c>
      <c r="G364" s="100" t="str">
        <f t="shared" si="15"/>
        <v/>
      </c>
      <c r="H364" s="101"/>
      <c r="I364" s="105"/>
      <c r="J364" s="107"/>
      <c r="K364" s="107"/>
      <c r="L364" s="107"/>
      <c r="M364" s="101"/>
      <c r="N364" s="101"/>
    </row>
    <row r="365" s="70" customFormat="1" ht="17.1" customHeight="1" spans="1:14">
      <c r="A365" s="97" t="s">
        <v>943</v>
      </c>
      <c r="B365" s="105" t="s">
        <v>944</v>
      </c>
      <c r="C365" s="103">
        <f>SUMPRODUCT('[2]表九（录入表）'!D$6:D$345*(LEFT('[2]表九（录入表）'!$B$6:$B$345,LEN($A365))=$A365))</f>
        <v>0</v>
      </c>
      <c r="D365" s="103">
        <f>SUMPRODUCT('[2]表九（录入表）'!E$6:E$345*(LEFT('[2]表九（录入表）'!$B$6:$B$345,LEN($A365))=$A365))</f>
        <v>0</v>
      </c>
      <c r="E365" s="103">
        <f>SUMPRODUCT('[2]表九（录入表）'!F$6:F$345*(LEFT('[2]表九（录入表）'!$B$6:$B$345,LEN($A365))=$A365))</f>
        <v>0</v>
      </c>
      <c r="F365" s="100" t="str">
        <f t="shared" si="14"/>
        <v/>
      </c>
      <c r="G365" s="100" t="str">
        <f t="shared" si="15"/>
        <v/>
      </c>
      <c r="H365" s="101"/>
      <c r="I365" s="105"/>
      <c r="J365" s="107"/>
      <c r="K365" s="107"/>
      <c r="L365" s="107"/>
      <c r="M365" s="101"/>
      <c r="N365" s="101"/>
    </row>
    <row r="366" s="70" customFormat="1" ht="17.1" customHeight="1" spans="1:14">
      <c r="A366" s="97" t="s">
        <v>945</v>
      </c>
      <c r="B366" s="105" t="s">
        <v>946</v>
      </c>
      <c r="C366" s="103">
        <f>SUMPRODUCT('[2]表九（录入表）'!D$6:D$345*(LEFT('[2]表九（录入表）'!$B$6:$B$345,LEN($A366))=$A366))</f>
        <v>0</v>
      </c>
      <c r="D366" s="103">
        <f>SUMPRODUCT('[2]表九（录入表）'!E$6:E$345*(LEFT('[2]表九（录入表）'!$B$6:$B$345,LEN($A366))=$A366))</f>
        <v>0</v>
      </c>
      <c r="E366" s="103">
        <f>SUMPRODUCT('[2]表九（录入表）'!F$6:F$345*(LEFT('[2]表九（录入表）'!$B$6:$B$345,LEN($A366))=$A366))</f>
        <v>0</v>
      </c>
      <c r="F366" s="100" t="str">
        <f t="shared" si="14"/>
        <v/>
      </c>
      <c r="G366" s="100" t="str">
        <f t="shared" si="15"/>
        <v/>
      </c>
      <c r="H366" s="101"/>
      <c r="I366" s="105"/>
      <c r="J366" s="107"/>
      <c r="K366" s="107"/>
      <c r="L366" s="107"/>
      <c r="M366" s="101"/>
      <c r="N366" s="101"/>
    </row>
    <row r="367" s="70" customFormat="1" ht="17.1" customHeight="1" spans="1:14">
      <c r="A367" s="97" t="s">
        <v>947</v>
      </c>
      <c r="B367" s="105" t="s">
        <v>948</v>
      </c>
      <c r="C367" s="103">
        <f>SUMPRODUCT('[2]表九（录入表）'!D$6:D$345*(LEFT('[2]表九（录入表）'!$B$6:$B$345,LEN($A367))=$A367))</f>
        <v>0</v>
      </c>
      <c r="D367" s="103">
        <f>SUMPRODUCT('[2]表九（录入表）'!E$6:E$345*(LEFT('[2]表九（录入表）'!$B$6:$B$345,LEN($A367))=$A367))</f>
        <v>0</v>
      </c>
      <c r="E367" s="103">
        <f>SUMPRODUCT('[2]表九（录入表）'!F$6:F$345*(LEFT('[2]表九（录入表）'!$B$6:$B$345,LEN($A367))=$A367))</f>
        <v>0</v>
      </c>
      <c r="F367" s="100" t="str">
        <f t="shared" si="14"/>
        <v/>
      </c>
      <c r="G367" s="100" t="str">
        <f t="shared" si="15"/>
        <v/>
      </c>
      <c r="H367" s="101"/>
      <c r="I367" s="105"/>
      <c r="J367" s="107"/>
      <c r="K367" s="107"/>
      <c r="L367" s="107"/>
      <c r="M367" s="101"/>
      <c r="N367" s="101"/>
    </row>
    <row r="368" s="70" customFormat="1" ht="17.1" customHeight="1" spans="1:14">
      <c r="A368" s="97" t="s">
        <v>1580</v>
      </c>
      <c r="B368" s="105" t="s">
        <v>950</v>
      </c>
      <c r="C368" s="103">
        <f>SUMPRODUCT('[2]表九（录入表）'!D$6:D$345*(LEFT('[2]表九（录入表）'!$B$6:$B$345,LEN($A368))=$A368))</f>
        <v>0</v>
      </c>
      <c r="D368" s="103">
        <f>SUMPRODUCT('[2]表九（录入表）'!E$6:E$345*(LEFT('[2]表九（录入表）'!$B$6:$B$345,LEN($A368))=$A368))</f>
        <v>10505</v>
      </c>
      <c r="E368" s="103">
        <f>SUMPRODUCT('[2]表九（录入表）'!F$6:F$345*(LEFT('[2]表九（录入表）'!$B$6:$B$345,LEN($A368))=$A368))</f>
        <v>0</v>
      </c>
      <c r="F368" s="100" t="str">
        <f t="shared" si="14"/>
        <v/>
      </c>
      <c r="G368" s="100">
        <f t="shared" si="15"/>
        <v>0</v>
      </c>
      <c r="H368" s="101"/>
      <c r="I368" s="105"/>
      <c r="J368" s="107"/>
      <c r="K368" s="107"/>
      <c r="L368" s="107"/>
      <c r="M368" s="101"/>
      <c r="N368" s="101"/>
    </row>
    <row r="369" s="70" customFormat="1" ht="17.1" customHeight="1" spans="1:14">
      <c r="A369" s="97" t="s">
        <v>670</v>
      </c>
      <c r="B369" s="105" t="s">
        <v>671</v>
      </c>
      <c r="C369" s="99">
        <f>SUMPRODUCT('[2]表九（录入表）'!D$6:D$345*(LEFT('[2]表九（录入表）'!$B$6:$B$345,LEN($A369))=$A369))</f>
        <v>0</v>
      </c>
      <c r="D369" s="99">
        <f>SUMPRODUCT('[2]表九（录入表）'!E$6:E$345*(LEFT('[2]表九（录入表）'!$B$6:$B$345,LEN($A369))=$A369))</f>
        <v>127100</v>
      </c>
      <c r="E369" s="99">
        <f>SUMPRODUCT('[2]表九（录入表）'!F$6:F$345*(LEFT('[2]表九（录入表）'!$B$6:$B$345,LEN($A369))=$A369))</f>
        <v>0</v>
      </c>
      <c r="F369" s="100" t="str">
        <f t="shared" si="14"/>
        <v/>
      </c>
      <c r="G369" s="100">
        <f t="shared" si="15"/>
        <v>0</v>
      </c>
      <c r="H369" s="101"/>
      <c r="I369" s="105"/>
      <c r="J369" s="107"/>
      <c r="K369" s="107"/>
      <c r="L369" s="107"/>
      <c r="M369" s="101"/>
      <c r="N369" s="101"/>
    </row>
    <row r="370" s="70" customFormat="1" ht="17.1" customHeight="1" spans="1:14">
      <c r="A370" s="97" t="s">
        <v>953</v>
      </c>
      <c r="B370" s="105" t="s">
        <v>954</v>
      </c>
      <c r="C370" s="103">
        <f>SUMPRODUCT('[2]表九（录入表）'!D$6:D$345*(LEFT('[2]表九（录入表）'!$B$6:$B$345,LEN($A370))=$A370))</f>
        <v>0</v>
      </c>
      <c r="D370" s="103">
        <f>SUMPRODUCT('[2]表九（录入表）'!E$6:E$345*(LEFT('[2]表九（录入表）'!$B$6:$B$345,LEN($A370))=$A370))</f>
        <v>127100</v>
      </c>
      <c r="E370" s="103">
        <f>SUMPRODUCT('[2]表九（录入表）'!F$6:F$345*(LEFT('[2]表九（录入表）'!$B$6:$B$345,LEN($A370))=$A370))</f>
        <v>0</v>
      </c>
      <c r="F370" s="100" t="str">
        <f t="shared" si="14"/>
        <v/>
      </c>
      <c r="G370" s="100">
        <f t="shared" si="15"/>
        <v>0</v>
      </c>
      <c r="H370" s="101"/>
      <c r="I370" s="105"/>
      <c r="J370" s="107"/>
      <c r="K370" s="107"/>
      <c r="L370" s="107"/>
      <c r="M370" s="101"/>
      <c r="N370" s="101"/>
    </row>
    <row r="371" s="70" customFormat="1" ht="17.1" customHeight="1" spans="1:14">
      <c r="A371" s="97" t="s">
        <v>1581</v>
      </c>
      <c r="B371" s="105" t="s">
        <v>1582</v>
      </c>
      <c r="C371" s="99">
        <f>SUMPRODUCT('[2]表九（录入表）'!D$6:D$345*(LEFT('[2]表九（录入表）'!$B$6:$B$345,LEN($A371))=$A371))</f>
        <v>0</v>
      </c>
      <c r="D371" s="99">
        <f>SUMPRODUCT('[2]表九（录入表）'!E$6:E$345*(LEFT('[2]表九（录入表）'!$B$6:$B$345,LEN($A371))=$A371))</f>
        <v>0</v>
      </c>
      <c r="E371" s="99">
        <f>SUMPRODUCT('[2]表九（录入表）'!F$6:F$345*(LEFT('[2]表九（录入表）'!$B$6:$B$345,LEN($A371))=$A371))</f>
        <v>0</v>
      </c>
      <c r="F371" s="100" t="str">
        <f t="shared" si="14"/>
        <v/>
      </c>
      <c r="G371" s="100" t="str">
        <f t="shared" si="15"/>
        <v/>
      </c>
      <c r="H371" s="101"/>
      <c r="I371" s="105"/>
      <c r="J371" s="107"/>
      <c r="K371" s="107"/>
      <c r="L371" s="107"/>
      <c r="M371" s="101"/>
      <c r="N371" s="101"/>
    </row>
    <row r="372" s="70" customFormat="1" ht="17.1" customHeight="1" spans="1:14">
      <c r="A372" s="97" t="s">
        <v>955</v>
      </c>
      <c r="B372" s="105" t="s">
        <v>956</v>
      </c>
      <c r="C372" s="103">
        <f>SUMPRODUCT('[2]表九（录入表）'!D$6:D$345*(LEFT('[2]表九（录入表）'!$B$6:$B$345,LEN($A372))=$A372))</f>
        <v>0</v>
      </c>
      <c r="D372" s="103">
        <f>SUMPRODUCT('[2]表九（录入表）'!E$6:E$345*(LEFT('[2]表九（录入表）'!$B$6:$B$345,LEN($A372))=$A372))</f>
        <v>0</v>
      </c>
      <c r="E372" s="103">
        <f>SUMPRODUCT('[2]表九（录入表）'!F$6:F$345*(LEFT('[2]表九（录入表）'!$B$6:$B$345,LEN($A372))=$A372))</f>
        <v>0</v>
      </c>
      <c r="F372" s="100" t="str">
        <f t="shared" si="14"/>
        <v/>
      </c>
      <c r="G372" s="100" t="str">
        <f t="shared" si="15"/>
        <v/>
      </c>
      <c r="H372" s="101"/>
      <c r="I372" s="105"/>
      <c r="J372" s="107"/>
      <c r="K372" s="107"/>
      <c r="L372" s="107"/>
      <c r="M372" s="101"/>
      <c r="N372" s="101"/>
    </row>
    <row r="373" s="70" customFormat="1" ht="17.1" customHeight="1" spans="1:14">
      <c r="A373" s="78"/>
      <c r="B373" s="79"/>
      <c r="C373" s="118"/>
      <c r="D373" s="118"/>
      <c r="E373" s="118"/>
      <c r="F373" s="78"/>
      <c r="G373" s="78"/>
      <c r="H373" s="101"/>
      <c r="I373" s="105"/>
      <c r="J373" s="107"/>
      <c r="K373" s="107"/>
      <c r="L373" s="107"/>
      <c r="M373" s="101"/>
      <c r="N373" s="101"/>
    </row>
    <row r="374" s="70" customFormat="1" ht="17.1" customHeight="1" spans="1:14">
      <c r="A374" s="97" t="s">
        <v>717</v>
      </c>
      <c r="B374" s="105" t="s">
        <v>718</v>
      </c>
      <c r="C374" s="99">
        <f>SUMPRODUCT('[2]表九（录入表）'!D$6:D$345*(LEFT('[2]表九（录入表）'!$B$6:$B$345,LEN($A374))=$A374))</f>
        <v>0</v>
      </c>
      <c r="D374" s="99">
        <f>SUMPRODUCT('[2]表九（录入表）'!E$6:E$345*(LEFT('[2]表九（录入表）'!$B$6:$B$345,LEN($A374))=$A374))</f>
        <v>0</v>
      </c>
      <c r="E374" s="99">
        <f>SUMPRODUCT('[2]表九（录入表）'!F$6:F$345*(LEFT('[2]表九（录入表）'!$B$6:$B$345,LEN($A374))=$A374))</f>
        <v>0</v>
      </c>
      <c r="F374" s="100" t="str">
        <f t="shared" ref="F374:F376" si="20">IFERROR($E374/C374,"")</f>
        <v/>
      </c>
      <c r="G374" s="100" t="str">
        <f t="shared" ref="G374:G376" si="21">IFERROR($E374/D374,"")</f>
        <v/>
      </c>
      <c r="H374" s="101" t="s">
        <v>719</v>
      </c>
      <c r="I374" s="105" t="s">
        <v>720</v>
      </c>
      <c r="J374" s="99">
        <f>SUMPRODUCT('[2]表九（录入表）'!D$6:D$345*(LEFT('[2]表九（录入表）'!$B$6:$B$345,LEN($H374))=$H374))</f>
        <v>4475</v>
      </c>
      <c r="K374" s="99">
        <f>SUMPRODUCT('[2]表九（录入表）'!E$6:E$345*(LEFT('[2]表九（录入表）'!$B$6:$B$345,LEN($H374))=$H374))</f>
        <v>49573</v>
      </c>
      <c r="L374" s="99">
        <f>SUMPRODUCT('[2]表九（录入表）'!F$6:F$345*(LEFT('[2]表九（录入表）'!$B$6:$B$345,LEN($H374))=$H374))</f>
        <v>3900</v>
      </c>
      <c r="M374" s="81">
        <f t="shared" ref="M374:M378" si="22">IFERROR($L374/J374,"")</f>
        <v>0.871508379888268</v>
      </c>
      <c r="N374" s="81">
        <f t="shared" ref="N374:N378" si="23">IFERROR($L374/K374,"")</f>
        <v>0.0786718576644544</v>
      </c>
    </row>
    <row r="375" s="70" customFormat="1" ht="17.1" customHeight="1" spans="1:14">
      <c r="A375" s="97" t="s">
        <v>721</v>
      </c>
      <c r="B375" s="105" t="s">
        <v>722</v>
      </c>
      <c r="C375" s="99">
        <f>SUMPRODUCT('[2]表九（录入表）'!D$6:D$345*(LEFT('[2]表九（录入表）'!$B$6:$B$345,LEN($A375))=$A375))</f>
        <v>0</v>
      </c>
      <c r="D375" s="99">
        <f>SUMPRODUCT('[2]表九（录入表）'!E$6:E$345*(LEFT('[2]表九（录入表）'!$B$6:$B$345,LEN($A375))=$A375))</f>
        <v>0</v>
      </c>
      <c r="E375" s="99">
        <f>SUMPRODUCT('[2]表九（录入表）'!F$6:F$345*(LEFT('[2]表九（录入表）'!$B$6:$B$345,LEN($A375))=$A375))</f>
        <v>0</v>
      </c>
      <c r="F375" s="100" t="str">
        <f t="shared" si="20"/>
        <v/>
      </c>
      <c r="G375" s="100" t="str">
        <f t="shared" si="21"/>
        <v/>
      </c>
      <c r="H375" s="101" t="s">
        <v>1449</v>
      </c>
      <c r="I375" s="105" t="s">
        <v>1450</v>
      </c>
      <c r="J375" s="103">
        <f>SUMPRODUCT('[2]表九（录入表）'!D$6:D$345*(LEFT('[2]表九（录入表）'!$B$6:$B$345,LEN($H375))=$H375))</f>
        <v>4475</v>
      </c>
      <c r="K375" s="103">
        <f>SUMPRODUCT('[2]表九（录入表）'!E$6:E$345*(LEFT('[2]表九（录入表）'!$B$6:$B$345,LEN($H375))=$H375))</f>
        <v>49573</v>
      </c>
      <c r="L375" s="103">
        <f>SUMPRODUCT('[2]表九（录入表）'!F$6:F$345*(LEFT('[2]表九（录入表）'!$B$6:$B$345,LEN($H375))=$H375))</f>
        <v>3900</v>
      </c>
      <c r="M375" s="81">
        <f t="shared" si="22"/>
        <v>0.871508379888268</v>
      </c>
      <c r="N375" s="81">
        <f t="shared" si="23"/>
        <v>0.0786718576644544</v>
      </c>
    </row>
    <row r="376" s="70" customFormat="1" ht="17.1" customHeight="1" spans="1:14">
      <c r="A376" s="97" t="s">
        <v>957</v>
      </c>
      <c r="B376" s="105" t="s">
        <v>958</v>
      </c>
      <c r="C376" s="103">
        <f>SUMPRODUCT('[2]表九（录入表）'!D$6:D$345*(LEFT('[2]表九（录入表）'!$B$6:$B$345,LEN($A376))=$A376))</f>
        <v>0</v>
      </c>
      <c r="D376" s="103">
        <f>SUMPRODUCT('[2]表九（录入表）'!E$6:E$345*(LEFT('[2]表九（录入表）'!$B$6:$B$345,LEN($A376))=$A376))</f>
        <v>0</v>
      </c>
      <c r="E376" s="103">
        <f>SUMPRODUCT('[2]表九（录入表）'!F$6:F$345*(LEFT('[2]表九（录入表）'!$B$6:$B$345,LEN($A376))=$A376))</f>
        <v>0</v>
      </c>
      <c r="F376" s="100" t="str">
        <f t="shared" si="20"/>
        <v/>
      </c>
      <c r="G376" s="100" t="str">
        <f t="shared" si="21"/>
        <v/>
      </c>
      <c r="H376" s="101"/>
      <c r="I376" s="105"/>
      <c r="J376" s="107"/>
      <c r="K376" s="107"/>
      <c r="L376" s="107"/>
      <c r="M376" s="101"/>
      <c r="N376" s="101"/>
    </row>
    <row r="377" s="70" customFormat="1" ht="17.1" customHeight="1" spans="1:14">
      <c r="A377" s="101"/>
      <c r="B377" s="105"/>
      <c r="C377" s="106"/>
      <c r="D377" s="107"/>
      <c r="E377" s="107"/>
      <c r="F377" s="107"/>
      <c r="G377" s="107"/>
      <c r="H377" s="101"/>
      <c r="I377" s="105"/>
      <c r="J377" s="107"/>
      <c r="K377" s="107"/>
      <c r="L377" s="107"/>
      <c r="M377" s="101"/>
      <c r="N377" s="101"/>
    </row>
    <row r="378" s="70" customFormat="1" ht="17.1" customHeight="1" spans="1:14">
      <c r="A378" s="101"/>
      <c r="B378" s="114" t="s">
        <v>743</v>
      </c>
      <c r="C378" s="99">
        <f>SUM(C349,C350,C374)</f>
        <v>178748</v>
      </c>
      <c r="D378" s="102">
        <f>SUM(D349,D350,D374)</f>
        <v>229514</v>
      </c>
      <c r="E378" s="102">
        <f>SUM(E349,E350,E374)</f>
        <v>126261</v>
      </c>
      <c r="F378" s="100">
        <f>IFERROR($E378/C378,"")</f>
        <v>0.70636314811914</v>
      </c>
      <c r="G378" s="100">
        <f>IFERROR($E378/D378,"")</f>
        <v>0.550123304025027</v>
      </c>
      <c r="H378" s="101"/>
      <c r="I378" s="114" t="s">
        <v>492</v>
      </c>
      <c r="J378" s="99">
        <f t="shared" ref="J378:L378" si="24">SUM(J349,J350,J374)</f>
        <v>178748</v>
      </c>
      <c r="K378" s="99">
        <f t="shared" si="24"/>
        <v>229514</v>
      </c>
      <c r="L378" s="99">
        <f t="shared" si="24"/>
        <v>126261</v>
      </c>
      <c r="M378" s="81">
        <f t="shared" si="22"/>
        <v>0.70636314811914</v>
      </c>
      <c r="N378" s="81">
        <f t="shared" si="23"/>
        <v>0.550123304025027</v>
      </c>
    </row>
    <row r="379" s="70" customFormat="1" ht="32.1" customHeight="1" spans="3:14">
      <c r="C379" s="119"/>
      <c r="D379" s="119"/>
      <c r="E379" s="119"/>
      <c r="F379" s="71"/>
      <c r="G379" s="71"/>
      <c r="H379" s="70">
        <v>0</v>
      </c>
      <c r="M379" s="71"/>
      <c r="N379" s="71"/>
    </row>
  </sheetData>
  <mergeCells count="13">
    <mergeCell ref="A2:N2"/>
    <mergeCell ref="A4:G4"/>
    <mergeCell ref="H4:N4"/>
    <mergeCell ref="E5:G5"/>
    <mergeCell ref="L5:N5"/>
    <mergeCell ref="A5:A6"/>
    <mergeCell ref="B5:B6"/>
    <mergeCell ref="C5:C6"/>
    <mergeCell ref="D5:D6"/>
    <mergeCell ref="H5:H6"/>
    <mergeCell ref="I5:I6"/>
    <mergeCell ref="J5:J6"/>
    <mergeCell ref="K5:K6"/>
  </mergeCells>
  <pageMargins left="0.751388888888889" right="0.751388888888889" top="0.271527777777778" bottom="0.271527777777778" header="0" footer="0"/>
  <pageSetup paperSize="9" scale="7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84"/>
  <sheetViews>
    <sheetView workbookViewId="0">
      <selection activeCell="J278" sqref="J277:J278"/>
    </sheetView>
  </sheetViews>
  <sheetFormatPr defaultColWidth="10" defaultRowHeight="13.5" outlineLevelCol="6"/>
  <cols>
    <col min="1" max="1" width="13.75" customWidth="1"/>
    <col min="2" max="2" width="20.3" customWidth="1"/>
    <col min="3" max="3" width="11.875" customWidth="1"/>
    <col min="4" max="4" width="10" customWidth="1"/>
    <col min="5" max="5" width="8.75" customWidth="1"/>
    <col min="6" max="6" width="11.125"/>
    <col min="7" max="7" width="10.125"/>
  </cols>
  <sheetData>
    <row r="1" customFormat="1" spans="1:1">
      <c r="A1" t="s">
        <v>1583</v>
      </c>
    </row>
    <row r="2" ht="23.25" spans="1:7">
      <c r="A2" s="69" t="s">
        <v>960</v>
      </c>
      <c r="B2" s="69"/>
      <c r="C2" s="69"/>
      <c r="D2" s="69"/>
      <c r="E2" s="69"/>
      <c r="F2" s="69"/>
      <c r="G2" s="69"/>
    </row>
    <row r="3" spans="1:7">
      <c r="A3" s="70"/>
      <c r="B3" s="70"/>
      <c r="C3" s="70"/>
      <c r="D3" s="70"/>
      <c r="E3" s="70"/>
      <c r="F3" s="71"/>
      <c r="G3" s="72" t="s">
        <v>21</v>
      </c>
    </row>
    <row r="4" ht="15" spans="1:7">
      <c r="A4" s="73" t="s">
        <v>833</v>
      </c>
      <c r="B4" s="73" t="s">
        <v>834</v>
      </c>
      <c r="C4" s="73" t="s">
        <v>835</v>
      </c>
      <c r="D4" s="74" t="s">
        <v>836</v>
      </c>
      <c r="E4" s="73" t="s">
        <v>55</v>
      </c>
      <c r="F4" s="73"/>
      <c r="G4" s="73"/>
    </row>
    <row r="5" ht="42" spans="1:7">
      <c r="A5" s="73"/>
      <c r="B5" s="73"/>
      <c r="C5" s="73"/>
      <c r="D5" s="73"/>
      <c r="E5" s="73" t="s">
        <v>58</v>
      </c>
      <c r="F5" s="75" t="s">
        <v>837</v>
      </c>
      <c r="G5" s="75" t="s">
        <v>60</v>
      </c>
    </row>
    <row r="6" ht="34" customHeight="1" spans="1:7">
      <c r="A6" s="73"/>
      <c r="B6" s="76" t="s">
        <v>750</v>
      </c>
      <c r="C6" s="73">
        <f>SUM(C7:C284)</f>
        <v>178748</v>
      </c>
      <c r="D6" s="73">
        <f>SUM(D7:D284)</f>
        <v>229514</v>
      </c>
      <c r="E6" s="73">
        <f>SUM(E7:E284)</f>
        <v>126261</v>
      </c>
      <c r="F6" s="77">
        <f>E6/C6*100%</f>
        <v>0.70636314811914</v>
      </c>
      <c r="G6" s="77">
        <f>E6/D6*100%</f>
        <v>0.550123304025027</v>
      </c>
    </row>
    <row r="7" ht="28" hidden="1" customHeight="1" spans="1:7">
      <c r="A7" s="78" t="s">
        <v>961</v>
      </c>
      <c r="B7" s="79" t="s">
        <v>962</v>
      </c>
      <c r="C7" s="80"/>
      <c r="D7" s="80"/>
      <c r="E7" s="80"/>
      <c r="F7" s="81">
        <f ca="1" t="shared" ref="F7:F61" si="0">IFERROR(OFFSET($G7,0,-1)/OFFSET($G7,0,-3),)</f>
        <v>0</v>
      </c>
      <c r="G7" s="81">
        <f ca="1" t="shared" ref="G7:G61" si="1">IFERROR(OFFSET($G7,0,-1)/OFFSET($G7,0,-2),)</f>
        <v>0</v>
      </c>
    </row>
    <row r="8" ht="28" hidden="1" customHeight="1" spans="1:7">
      <c r="A8" s="78" t="s">
        <v>963</v>
      </c>
      <c r="B8" s="79" t="s">
        <v>964</v>
      </c>
      <c r="C8" s="80"/>
      <c r="D8" s="80"/>
      <c r="E8" s="80"/>
      <c r="F8" s="81">
        <f ca="1" t="shared" si="0"/>
        <v>0</v>
      </c>
      <c r="G8" s="81">
        <f ca="1" t="shared" si="1"/>
        <v>0</v>
      </c>
    </row>
    <row r="9" ht="28" hidden="1" customHeight="1" spans="1:7">
      <c r="A9" s="78" t="s">
        <v>965</v>
      </c>
      <c r="B9" s="79" t="s">
        <v>184</v>
      </c>
      <c r="C9" s="80"/>
      <c r="D9" s="80"/>
      <c r="E9" s="80"/>
      <c r="F9" s="81">
        <f ca="1" t="shared" si="0"/>
        <v>0</v>
      </c>
      <c r="G9" s="81">
        <f ca="1" t="shared" si="1"/>
        <v>0</v>
      </c>
    </row>
    <row r="10" ht="28" hidden="1" customHeight="1" spans="1:7">
      <c r="A10" s="78" t="s">
        <v>966</v>
      </c>
      <c r="B10" s="79" t="s">
        <v>192</v>
      </c>
      <c r="C10" s="80"/>
      <c r="D10" s="80"/>
      <c r="E10" s="80"/>
      <c r="F10" s="81">
        <f ca="1" t="shared" si="0"/>
        <v>0</v>
      </c>
      <c r="G10" s="81">
        <f ca="1" t="shared" si="1"/>
        <v>0</v>
      </c>
    </row>
    <row r="11" ht="28" hidden="1" customHeight="1" spans="1:7">
      <c r="A11" s="78" t="s">
        <v>967</v>
      </c>
      <c r="B11" s="79" t="s">
        <v>198</v>
      </c>
      <c r="C11" s="80"/>
      <c r="D11" s="80"/>
      <c r="E11" s="80"/>
      <c r="F11" s="81">
        <f ca="1" t="shared" si="0"/>
        <v>0</v>
      </c>
      <c r="G11" s="81">
        <f ca="1" t="shared" si="1"/>
        <v>0</v>
      </c>
    </row>
    <row r="12" ht="28" hidden="1" customHeight="1" spans="1:7">
      <c r="A12" s="78" t="s">
        <v>968</v>
      </c>
      <c r="B12" s="79" t="s">
        <v>969</v>
      </c>
      <c r="C12" s="80"/>
      <c r="D12" s="80"/>
      <c r="E12" s="80"/>
      <c r="F12" s="81">
        <f ca="1" t="shared" si="0"/>
        <v>0</v>
      </c>
      <c r="G12" s="81">
        <f ca="1" t="shared" si="1"/>
        <v>0</v>
      </c>
    </row>
    <row r="13" ht="28" hidden="1" customHeight="1" spans="1:7">
      <c r="A13" s="78" t="s">
        <v>970</v>
      </c>
      <c r="B13" s="79" t="s">
        <v>971</v>
      </c>
      <c r="C13" s="80"/>
      <c r="D13" s="80"/>
      <c r="E13" s="80"/>
      <c r="F13" s="81">
        <f ca="1" t="shared" si="0"/>
        <v>0</v>
      </c>
      <c r="G13" s="81">
        <f ca="1" t="shared" si="1"/>
        <v>0</v>
      </c>
    </row>
    <row r="14" ht="28" hidden="1" customHeight="1" spans="1:7">
      <c r="A14" s="78" t="s">
        <v>972</v>
      </c>
      <c r="B14" s="79" t="s">
        <v>973</v>
      </c>
      <c r="C14" s="80"/>
      <c r="D14" s="80"/>
      <c r="E14" s="80"/>
      <c r="F14" s="81">
        <f ca="1" t="shared" si="0"/>
        <v>0</v>
      </c>
      <c r="G14" s="81">
        <f ca="1" t="shared" si="1"/>
        <v>0</v>
      </c>
    </row>
    <row r="15" ht="28" hidden="1" customHeight="1" spans="1:7">
      <c r="A15" s="78" t="s">
        <v>974</v>
      </c>
      <c r="B15" s="79" t="s">
        <v>975</v>
      </c>
      <c r="C15" s="80"/>
      <c r="D15" s="80"/>
      <c r="E15" s="80"/>
      <c r="F15" s="81">
        <f ca="1" t="shared" si="0"/>
        <v>0</v>
      </c>
      <c r="G15" s="81">
        <f ca="1" t="shared" si="1"/>
        <v>0</v>
      </c>
    </row>
    <row r="16" ht="28" hidden="1" customHeight="1" spans="1:7">
      <c r="A16" s="78" t="s">
        <v>976</v>
      </c>
      <c r="B16" s="79" t="s">
        <v>977</v>
      </c>
      <c r="C16" s="80"/>
      <c r="D16" s="80"/>
      <c r="E16" s="80"/>
      <c r="F16" s="81">
        <f ca="1" t="shared" si="0"/>
        <v>0</v>
      </c>
      <c r="G16" s="81">
        <f ca="1" t="shared" si="1"/>
        <v>0</v>
      </c>
    </row>
    <row r="17" ht="28" hidden="1" customHeight="1" spans="1:7">
      <c r="A17" s="78" t="s">
        <v>978</v>
      </c>
      <c r="B17" s="79" t="s">
        <v>979</v>
      </c>
      <c r="C17" s="80"/>
      <c r="D17" s="80"/>
      <c r="E17" s="80"/>
      <c r="F17" s="81">
        <f ca="1" t="shared" si="0"/>
        <v>0</v>
      </c>
      <c r="G17" s="81">
        <f ca="1" t="shared" si="1"/>
        <v>0</v>
      </c>
    </row>
    <row r="18" ht="28" hidden="1" customHeight="1" spans="1:7">
      <c r="A18" s="78" t="s">
        <v>980</v>
      </c>
      <c r="B18" s="79" t="s">
        <v>204</v>
      </c>
      <c r="C18" s="80"/>
      <c r="D18" s="80"/>
      <c r="E18" s="80"/>
      <c r="F18" s="81">
        <f ca="1" t="shared" si="0"/>
        <v>0</v>
      </c>
      <c r="G18" s="81">
        <f ca="1" t="shared" si="1"/>
        <v>0</v>
      </c>
    </row>
    <row r="19" ht="28" hidden="1" customHeight="1" spans="1:7">
      <c r="A19" s="78" t="s">
        <v>981</v>
      </c>
      <c r="B19" s="79" t="s">
        <v>206</v>
      </c>
      <c r="C19" s="80"/>
      <c r="D19" s="80"/>
      <c r="E19" s="80"/>
      <c r="F19" s="81">
        <f ca="1" t="shared" si="0"/>
        <v>0</v>
      </c>
      <c r="G19" s="81">
        <f ca="1" t="shared" si="1"/>
        <v>0</v>
      </c>
    </row>
    <row r="20" ht="28" hidden="1" customHeight="1" spans="1:7">
      <c r="A20" s="78" t="s">
        <v>982</v>
      </c>
      <c r="B20" s="79" t="s">
        <v>208</v>
      </c>
      <c r="C20" s="80"/>
      <c r="D20" s="80"/>
      <c r="E20" s="80"/>
      <c r="F20" s="81">
        <f ca="1" t="shared" si="0"/>
        <v>0</v>
      </c>
      <c r="G20" s="81">
        <f ca="1" t="shared" si="1"/>
        <v>0</v>
      </c>
    </row>
    <row r="21" ht="28" hidden="1" customHeight="1" spans="1:7">
      <c r="A21" s="78" t="s">
        <v>983</v>
      </c>
      <c r="B21" s="79" t="s">
        <v>210</v>
      </c>
      <c r="C21" s="80"/>
      <c r="D21" s="80"/>
      <c r="E21" s="80"/>
      <c r="F21" s="81">
        <f ca="1" t="shared" si="0"/>
        <v>0</v>
      </c>
      <c r="G21" s="81">
        <f ca="1" t="shared" si="1"/>
        <v>0</v>
      </c>
    </row>
    <row r="22" ht="28" hidden="1" customHeight="1" spans="1:7">
      <c r="A22" s="78" t="s">
        <v>984</v>
      </c>
      <c r="B22" s="79" t="s">
        <v>218</v>
      </c>
      <c r="C22" s="80"/>
      <c r="D22" s="80"/>
      <c r="E22" s="80"/>
      <c r="F22" s="81">
        <f ca="1" t="shared" si="0"/>
        <v>0</v>
      </c>
      <c r="G22" s="81">
        <f ca="1" t="shared" si="1"/>
        <v>0</v>
      </c>
    </row>
    <row r="23" ht="28" hidden="1" customHeight="1" spans="1:7">
      <c r="A23" s="78" t="s">
        <v>985</v>
      </c>
      <c r="B23" s="79" t="s">
        <v>986</v>
      </c>
      <c r="C23" s="80"/>
      <c r="D23" s="80"/>
      <c r="E23" s="80"/>
      <c r="F23" s="81">
        <f ca="1" t="shared" si="0"/>
        <v>0</v>
      </c>
      <c r="G23" s="81">
        <f ca="1" t="shared" si="1"/>
        <v>0</v>
      </c>
    </row>
    <row r="24" ht="28" hidden="1" customHeight="1" spans="1:7">
      <c r="A24" s="78" t="s">
        <v>987</v>
      </c>
      <c r="B24" s="79" t="s">
        <v>988</v>
      </c>
      <c r="C24" s="80"/>
      <c r="D24" s="80"/>
      <c r="E24" s="80"/>
      <c r="F24" s="81">
        <f ca="1" t="shared" si="0"/>
        <v>0</v>
      </c>
      <c r="G24" s="81">
        <f ca="1" t="shared" si="1"/>
        <v>0</v>
      </c>
    </row>
    <row r="25" ht="35" customHeight="1" spans="1:7">
      <c r="A25" s="78" t="s">
        <v>989</v>
      </c>
      <c r="B25" s="79" t="s">
        <v>990</v>
      </c>
      <c r="C25" s="80">
        <v>9</v>
      </c>
      <c r="D25" s="80">
        <v>2</v>
      </c>
      <c r="E25" s="80"/>
      <c r="F25" s="81">
        <f ca="1" t="shared" si="0"/>
        <v>0</v>
      </c>
      <c r="G25" s="81">
        <f ca="1" t="shared" si="1"/>
        <v>0</v>
      </c>
    </row>
    <row r="26" ht="35" hidden="1" customHeight="1" spans="1:7">
      <c r="A26" s="78" t="s">
        <v>991</v>
      </c>
      <c r="B26" s="79" t="s">
        <v>992</v>
      </c>
      <c r="C26" s="80"/>
      <c r="D26" s="80"/>
      <c r="E26" s="80"/>
      <c r="F26" s="81">
        <f ca="1" t="shared" si="0"/>
        <v>0</v>
      </c>
      <c r="G26" s="81">
        <f ca="1" t="shared" si="1"/>
        <v>0</v>
      </c>
    </row>
    <row r="27" ht="35" hidden="1" customHeight="1" spans="1:7">
      <c r="A27" s="78" t="s">
        <v>993</v>
      </c>
      <c r="B27" s="79" t="s">
        <v>994</v>
      </c>
      <c r="C27" s="80"/>
      <c r="D27" s="80"/>
      <c r="E27" s="80"/>
      <c r="F27" s="81">
        <f ca="1" t="shared" si="0"/>
        <v>0</v>
      </c>
      <c r="G27" s="81">
        <f ca="1" t="shared" si="1"/>
        <v>0</v>
      </c>
    </row>
    <row r="28" ht="35" hidden="1" customHeight="1" spans="1:7">
      <c r="A28" s="78" t="s">
        <v>995</v>
      </c>
      <c r="B28" s="82" t="s">
        <v>996</v>
      </c>
      <c r="C28" s="80"/>
      <c r="D28" s="80"/>
      <c r="E28" s="80"/>
      <c r="F28" s="81">
        <f ca="1" t="shared" si="0"/>
        <v>0</v>
      </c>
      <c r="G28" s="81">
        <f ca="1" t="shared" si="1"/>
        <v>0</v>
      </c>
    </row>
    <row r="29" ht="35" hidden="1" customHeight="1" spans="1:7">
      <c r="A29" s="78" t="s">
        <v>997</v>
      </c>
      <c r="B29" s="79" t="s">
        <v>998</v>
      </c>
      <c r="C29" s="80"/>
      <c r="D29" s="80"/>
      <c r="E29" s="80"/>
      <c r="F29" s="81">
        <f ca="1" t="shared" si="0"/>
        <v>0</v>
      </c>
      <c r="G29" s="81">
        <f ca="1" t="shared" si="1"/>
        <v>0</v>
      </c>
    </row>
    <row r="30" ht="35" hidden="1" customHeight="1" spans="1:7">
      <c r="A30" s="78" t="s">
        <v>999</v>
      </c>
      <c r="B30" s="79" t="s">
        <v>1000</v>
      </c>
      <c r="C30" s="80"/>
      <c r="D30" s="80"/>
      <c r="E30" s="80"/>
      <c r="F30" s="81">
        <f ca="1" t="shared" si="0"/>
        <v>0</v>
      </c>
      <c r="G30" s="81">
        <f ca="1" t="shared" si="1"/>
        <v>0</v>
      </c>
    </row>
    <row r="31" ht="35" hidden="1" customHeight="1" spans="1:7">
      <c r="A31" s="78" t="s">
        <v>1001</v>
      </c>
      <c r="B31" s="79" t="s">
        <v>1002</v>
      </c>
      <c r="C31" s="80"/>
      <c r="D31" s="80"/>
      <c r="E31" s="80"/>
      <c r="F31" s="81">
        <f ca="1" t="shared" si="0"/>
        <v>0</v>
      </c>
      <c r="G31" s="81">
        <f ca="1" t="shared" si="1"/>
        <v>0</v>
      </c>
    </row>
    <row r="32" ht="35" customHeight="1" spans="1:7">
      <c r="A32" s="78" t="s">
        <v>1003</v>
      </c>
      <c r="B32" s="79" t="s">
        <v>1004</v>
      </c>
      <c r="C32" s="80">
        <v>24</v>
      </c>
      <c r="D32" s="80"/>
      <c r="E32" s="80"/>
      <c r="F32" s="81">
        <f ca="1" t="shared" si="0"/>
        <v>0</v>
      </c>
      <c r="G32" s="81">
        <f ca="1" t="shared" si="1"/>
        <v>0</v>
      </c>
    </row>
    <row r="33" ht="35" hidden="1" customHeight="1" spans="1:7">
      <c r="A33" s="78" t="s">
        <v>1005</v>
      </c>
      <c r="B33" s="79" t="s">
        <v>1006</v>
      </c>
      <c r="C33" s="80"/>
      <c r="D33" s="80"/>
      <c r="E33" s="80"/>
      <c r="F33" s="81">
        <f ca="1" t="shared" si="0"/>
        <v>0</v>
      </c>
      <c r="G33" s="81">
        <f ca="1" t="shared" si="1"/>
        <v>0</v>
      </c>
    </row>
    <row r="34" ht="35" hidden="1" customHeight="1" spans="1:7">
      <c r="A34" s="78" t="s">
        <v>1007</v>
      </c>
      <c r="B34" s="79" t="s">
        <v>1008</v>
      </c>
      <c r="C34" s="80"/>
      <c r="D34" s="80"/>
      <c r="E34" s="80"/>
      <c r="F34" s="81">
        <f ca="1" t="shared" si="0"/>
        <v>0</v>
      </c>
      <c r="G34" s="81">
        <f ca="1" t="shared" si="1"/>
        <v>0</v>
      </c>
    </row>
    <row r="35" ht="40.5" hidden="1" spans="1:7">
      <c r="A35" s="78" t="s">
        <v>1009</v>
      </c>
      <c r="B35" s="79" t="s">
        <v>1010</v>
      </c>
      <c r="C35" s="80"/>
      <c r="D35" s="80"/>
      <c r="E35" s="80"/>
      <c r="F35" s="81">
        <f ca="1" t="shared" si="0"/>
        <v>0</v>
      </c>
      <c r="G35" s="81">
        <f ca="1" t="shared" si="1"/>
        <v>0</v>
      </c>
    </row>
    <row r="36" ht="15" hidden="1" spans="1:7">
      <c r="A36" s="78" t="s">
        <v>1011</v>
      </c>
      <c r="B36" s="79" t="s">
        <v>224</v>
      </c>
      <c r="C36" s="80"/>
      <c r="D36" s="80"/>
      <c r="E36" s="80"/>
      <c r="F36" s="81">
        <f ca="1" t="shared" si="0"/>
        <v>0</v>
      </c>
      <c r="G36" s="81">
        <f ca="1" t="shared" si="1"/>
        <v>0</v>
      </c>
    </row>
    <row r="37" ht="15" hidden="1" spans="1:7">
      <c r="A37" s="78" t="s">
        <v>1012</v>
      </c>
      <c r="B37" s="79" t="s">
        <v>226</v>
      </c>
      <c r="C37" s="80"/>
      <c r="D37" s="80"/>
      <c r="E37" s="80"/>
      <c r="F37" s="81">
        <f ca="1" t="shared" si="0"/>
        <v>0</v>
      </c>
      <c r="G37" s="81">
        <f ca="1" t="shared" si="1"/>
        <v>0</v>
      </c>
    </row>
    <row r="38" ht="15" hidden="1" spans="1:7">
      <c r="A38" s="78" t="s">
        <v>1013</v>
      </c>
      <c r="B38" s="79" t="s">
        <v>228</v>
      </c>
      <c r="C38" s="80"/>
      <c r="D38" s="80"/>
      <c r="E38" s="80"/>
      <c r="F38" s="81">
        <f ca="1" t="shared" si="0"/>
        <v>0</v>
      </c>
      <c r="G38" s="81">
        <f ca="1" t="shared" si="1"/>
        <v>0</v>
      </c>
    </row>
    <row r="39" ht="15" hidden="1" spans="1:7">
      <c r="A39" s="78" t="s">
        <v>1014</v>
      </c>
      <c r="B39" s="79" t="s">
        <v>230</v>
      </c>
      <c r="C39" s="80"/>
      <c r="D39" s="80"/>
      <c r="E39" s="80"/>
      <c r="F39" s="81">
        <f ca="1" t="shared" si="0"/>
        <v>0</v>
      </c>
      <c r="G39" s="81">
        <f ca="1" t="shared" si="1"/>
        <v>0</v>
      </c>
    </row>
    <row r="40" ht="15" hidden="1" spans="1:7">
      <c r="A40" s="78" t="s">
        <v>1015</v>
      </c>
      <c r="B40" s="79" t="s">
        <v>232</v>
      </c>
      <c r="C40" s="80"/>
      <c r="D40" s="80"/>
      <c r="E40" s="80"/>
      <c r="F40" s="81">
        <f ca="1" t="shared" si="0"/>
        <v>0</v>
      </c>
      <c r="G40" s="81">
        <f ca="1" t="shared" si="1"/>
        <v>0</v>
      </c>
    </row>
    <row r="41" ht="27" hidden="1" spans="1:7">
      <c r="A41" s="78" t="s">
        <v>1016</v>
      </c>
      <c r="B41" s="79" t="s">
        <v>234</v>
      </c>
      <c r="C41" s="80"/>
      <c r="D41" s="80"/>
      <c r="E41" s="80"/>
      <c r="F41" s="81">
        <f ca="1" t="shared" si="0"/>
        <v>0</v>
      </c>
      <c r="G41" s="81">
        <f ca="1" t="shared" si="1"/>
        <v>0</v>
      </c>
    </row>
    <row r="42" ht="15" hidden="1" spans="1:7">
      <c r="A42" s="78" t="s">
        <v>1017</v>
      </c>
      <c r="B42" s="79" t="s">
        <v>1018</v>
      </c>
      <c r="C42" s="80"/>
      <c r="D42" s="80"/>
      <c r="E42" s="80"/>
      <c r="F42" s="81">
        <f ca="1" t="shared" si="0"/>
        <v>0</v>
      </c>
      <c r="G42" s="81">
        <f ca="1" t="shared" si="1"/>
        <v>0</v>
      </c>
    </row>
    <row r="43" ht="15" hidden="1" spans="1:7">
      <c r="A43" s="78" t="s">
        <v>1019</v>
      </c>
      <c r="B43" s="79" t="s">
        <v>1020</v>
      </c>
      <c r="C43" s="80"/>
      <c r="D43" s="80"/>
      <c r="E43" s="80"/>
      <c r="F43" s="81">
        <f ca="1" t="shared" si="0"/>
        <v>0</v>
      </c>
      <c r="G43" s="81">
        <f ca="1" t="shared" si="1"/>
        <v>0</v>
      </c>
    </row>
    <row r="44" ht="27" hidden="1" spans="1:7">
      <c r="A44" s="78" t="s">
        <v>1021</v>
      </c>
      <c r="B44" s="79" t="s">
        <v>276</v>
      </c>
      <c r="C44" s="80"/>
      <c r="D44" s="80"/>
      <c r="E44" s="80"/>
      <c r="F44" s="81">
        <f ca="1" t="shared" si="0"/>
        <v>0</v>
      </c>
      <c r="G44" s="81">
        <f ca="1" t="shared" si="1"/>
        <v>0</v>
      </c>
    </row>
    <row r="45" ht="15" hidden="1" spans="1:7">
      <c r="A45" s="78" t="s">
        <v>1022</v>
      </c>
      <c r="B45" s="79" t="s">
        <v>282</v>
      </c>
      <c r="C45" s="80"/>
      <c r="D45" s="80"/>
      <c r="E45" s="80"/>
      <c r="F45" s="81">
        <f ca="1" t="shared" si="0"/>
        <v>0</v>
      </c>
      <c r="G45" s="81">
        <f ca="1" t="shared" si="1"/>
        <v>0</v>
      </c>
    </row>
    <row r="46" ht="15" hidden="1" spans="1:7">
      <c r="A46" s="78" t="s">
        <v>1023</v>
      </c>
      <c r="B46" s="79" t="s">
        <v>284</v>
      </c>
      <c r="C46" s="80"/>
      <c r="D46" s="80"/>
      <c r="E46" s="80"/>
      <c r="F46" s="81">
        <f ca="1" t="shared" si="0"/>
        <v>0</v>
      </c>
      <c r="G46" s="81">
        <f ca="1" t="shared" si="1"/>
        <v>0</v>
      </c>
    </row>
    <row r="47" ht="15" hidden="1" spans="1:7">
      <c r="A47" s="78" t="s">
        <v>1024</v>
      </c>
      <c r="B47" s="79" t="s">
        <v>1025</v>
      </c>
      <c r="C47" s="80"/>
      <c r="D47" s="80"/>
      <c r="E47" s="80"/>
      <c r="F47" s="81">
        <f ca="1" t="shared" si="0"/>
        <v>0</v>
      </c>
      <c r="G47" s="81">
        <f ca="1" t="shared" si="1"/>
        <v>0</v>
      </c>
    </row>
    <row r="48" ht="15" hidden="1" spans="1:7">
      <c r="A48" s="78" t="s">
        <v>1026</v>
      </c>
      <c r="B48" s="79" t="s">
        <v>1027</v>
      </c>
      <c r="C48" s="80"/>
      <c r="D48" s="80"/>
      <c r="E48" s="80"/>
      <c r="F48" s="81">
        <f ca="1" t="shared" si="0"/>
        <v>0</v>
      </c>
      <c r="G48" s="81">
        <f ca="1" t="shared" si="1"/>
        <v>0</v>
      </c>
    </row>
    <row r="49" ht="15" hidden="1" spans="1:7">
      <c r="A49" s="78" t="s">
        <v>1028</v>
      </c>
      <c r="B49" s="79" t="s">
        <v>306</v>
      </c>
      <c r="C49" s="80"/>
      <c r="D49" s="80"/>
      <c r="E49" s="80"/>
      <c r="F49" s="81">
        <f ca="1" t="shared" si="0"/>
        <v>0</v>
      </c>
      <c r="G49" s="81">
        <f ca="1" t="shared" si="1"/>
        <v>0</v>
      </c>
    </row>
    <row r="50" ht="15" hidden="1" spans="1:7">
      <c r="A50" s="78" t="s">
        <v>1029</v>
      </c>
      <c r="B50" s="79" t="s">
        <v>1030</v>
      </c>
      <c r="C50" s="80"/>
      <c r="D50" s="80"/>
      <c r="E50" s="80"/>
      <c r="F50" s="81">
        <f ca="1" t="shared" si="0"/>
        <v>0</v>
      </c>
      <c r="G50" s="81">
        <f ca="1" t="shared" si="1"/>
        <v>0</v>
      </c>
    </row>
    <row r="51" ht="15" hidden="1" spans="1:7">
      <c r="A51" s="78" t="s">
        <v>1031</v>
      </c>
      <c r="B51" s="79" t="s">
        <v>1032</v>
      </c>
      <c r="C51" s="80"/>
      <c r="D51" s="80"/>
      <c r="E51" s="80"/>
      <c r="F51" s="81">
        <f ca="1" t="shared" si="0"/>
        <v>0</v>
      </c>
      <c r="G51" s="81">
        <f ca="1" t="shared" si="1"/>
        <v>0</v>
      </c>
    </row>
    <row r="52" ht="15" hidden="1" spans="1:7">
      <c r="A52" s="78" t="s">
        <v>1033</v>
      </c>
      <c r="B52" s="79" t="s">
        <v>1034</v>
      </c>
      <c r="C52" s="80"/>
      <c r="D52" s="80"/>
      <c r="E52" s="80"/>
      <c r="F52" s="81">
        <f ca="1" t="shared" si="0"/>
        <v>0</v>
      </c>
      <c r="G52" s="81">
        <f ca="1" t="shared" si="1"/>
        <v>0</v>
      </c>
    </row>
    <row r="53" ht="27" hidden="1" spans="1:7">
      <c r="A53" s="78" t="s">
        <v>1035</v>
      </c>
      <c r="B53" s="79" t="s">
        <v>1036</v>
      </c>
      <c r="C53" s="80"/>
      <c r="D53" s="80"/>
      <c r="E53" s="80"/>
      <c r="F53" s="81">
        <f ca="1" t="shared" si="0"/>
        <v>0</v>
      </c>
      <c r="G53" s="81">
        <f ca="1" t="shared" si="1"/>
        <v>0</v>
      </c>
    </row>
    <row r="54" ht="15" hidden="1" spans="1:7">
      <c r="A54" s="78" t="s">
        <v>1037</v>
      </c>
      <c r="B54" s="79" t="s">
        <v>1038</v>
      </c>
      <c r="C54" s="80"/>
      <c r="D54" s="80"/>
      <c r="E54" s="80"/>
      <c r="F54" s="81">
        <f ca="1" t="shared" si="0"/>
        <v>0</v>
      </c>
      <c r="G54" s="81">
        <f ca="1" t="shared" si="1"/>
        <v>0</v>
      </c>
    </row>
    <row r="55" ht="15" hidden="1" spans="1:7">
      <c r="A55" s="78" t="s">
        <v>1039</v>
      </c>
      <c r="B55" s="79" t="s">
        <v>1040</v>
      </c>
      <c r="C55" s="80"/>
      <c r="D55" s="80"/>
      <c r="E55" s="80"/>
      <c r="F55" s="81">
        <f ca="1" t="shared" si="0"/>
        <v>0</v>
      </c>
      <c r="G55" s="81">
        <f ca="1" t="shared" si="1"/>
        <v>0</v>
      </c>
    </row>
    <row r="56" ht="15" hidden="1" spans="1:7">
      <c r="A56" s="78" t="s">
        <v>1041</v>
      </c>
      <c r="B56" s="79" t="s">
        <v>1042</v>
      </c>
      <c r="C56" s="80"/>
      <c r="D56" s="80"/>
      <c r="E56" s="80"/>
      <c r="F56" s="81">
        <f ca="1" t="shared" si="0"/>
        <v>0</v>
      </c>
      <c r="G56" s="81">
        <f ca="1" t="shared" si="1"/>
        <v>0</v>
      </c>
    </row>
    <row r="57" ht="27" hidden="1" spans="1:7">
      <c r="A57" s="78" t="s">
        <v>1043</v>
      </c>
      <c r="B57" s="79" t="s">
        <v>1044</v>
      </c>
      <c r="C57" s="80"/>
      <c r="D57" s="80"/>
      <c r="E57" s="80"/>
      <c r="F57" s="81">
        <f ca="1" t="shared" si="0"/>
        <v>0</v>
      </c>
      <c r="G57" s="81">
        <f ca="1" t="shared" si="1"/>
        <v>0</v>
      </c>
    </row>
    <row r="58" ht="15" hidden="1" spans="1:7">
      <c r="A58" s="78" t="s">
        <v>1045</v>
      </c>
      <c r="B58" s="79" t="s">
        <v>1046</v>
      </c>
      <c r="C58" s="80"/>
      <c r="D58" s="80"/>
      <c r="E58" s="80"/>
      <c r="F58" s="81">
        <f ca="1" t="shared" si="0"/>
        <v>0</v>
      </c>
      <c r="G58" s="81">
        <f ca="1" t="shared" si="1"/>
        <v>0</v>
      </c>
    </row>
    <row r="59" ht="15" hidden="1" spans="1:7">
      <c r="A59" s="78" t="s">
        <v>1047</v>
      </c>
      <c r="B59" s="79" t="s">
        <v>1048</v>
      </c>
      <c r="C59" s="80"/>
      <c r="D59" s="80"/>
      <c r="E59" s="80"/>
      <c r="F59" s="81">
        <f ca="1" t="shared" si="0"/>
        <v>0</v>
      </c>
      <c r="G59" s="81">
        <f ca="1" t="shared" si="1"/>
        <v>0</v>
      </c>
    </row>
    <row r="60" ht="15" spans="1:7">
      <c r="A60" s="78" t="s">
        <v>1049</v>
      </c>
      <c r="B60" s="79" t="s">
        <v>1050</v>
      </c>
      <c r="C60" s="80"/>
      <c r="D60" s="80"/>
      <c r="E60" s="80"/>
      <c r="F60" s="81">
        <f ca="1" t="shared" si="0"/>
        <v>0</v>
      </c>
      <c r="G60" s="81">
        <f ca="1" t="shared" si="1"/>
        <v>0</v>
      </c>
    </row>
    <row r="61" ht="15" spans="1:7">
      <c r="A61" s="78" t="s">
        <v>1051</v>
      </c>
      <c r="B61" s="79" t="s">
        <v>336</v>
      </c>
      <c r="C61" s="80"/>
      <c r="D61" s="80"/>
      <c r="E61" s="80"/>
      <c r="F61" s="81">
        <f ca="1" t="shared" si="0"/>
        <v>0</v>
      </c>
      <c r="G61" s="81">
        <f ca="1" t="shared" si="1"/>
        <v>0</v>
      </c>
    </row>
    <row r="62" ht="15" spans="1:7">
      <c r="A62" s="78" t="s">
        <v>1052</v>
      </c>
      <c r="B62" s="79" t="s">
        <v>1053</v>
      </c>
      <c r="C62" s="80">
        <v>38000</v>
      </c>
      <c r="D62" s="80">
        <v>14050</v>
      </c>
      <c r="E62" s="83">
        <v>52880</v>
      </c>
      <c r="F62" s="81">
        <f>E62/C62*100%</f>
        <v>1.39157894736842</v>
      </c>
      <c r="G62" s="81">
        <f t="shared" ref="G62:G67" si="2">E62/D62*100%</f>
        <v>3.76370106761566</v>
      </c>
    </row>
    <row r="63" ht="15" spans="1:7">
      <c r="A63" s="78" t="s">
        <v>1054</v>
      </c>
      <c r="B63" s="79" t="s">
        <v>1055</v>
      </c>
      <c r="C63" s="80"/>
      <c r="D63" s="80"/>
      <c r="E63" s="83"/>
      <c r="F63" s="81"/>
      <c r="G63" s="81"/>
    </row>
    <row r="64" ht="15" spans="1:7">
      <c r="A64" s="78" t="s">
        <v>1056</v>
      </c>
      <c r="B64" s="79" t="s">
        <v>1057</v>
      </c>
      <c r="C64" s="80"/>
      <c r="D64" s="80">
        <v>160</v>
      </c>
      <c r="E64" s="83">
        <v>260</v>
      </c>
      <c r="F64" s="81"/>
      <c r="G64" s="81">
        <f t="shared" si="2"/>
        <v>1.625</v>
      </c>
    </row>
    <row r="65" ht="15" spans="1:7">
      <c r="A65" s="78" t="s">
        <v>1058</v>
      </c>
      <c r="B65" s="79" t="s">
        <v>1059</v>
      </c>
      <c r="C65" s="80"/>
      <c r="D65" s="80">
        <v>337</v>
      </c>
      <c r="E65" s="83">
        <v>400</v>
      </c>
      <c r="F65" s="81"/>
      <c r="G65" s="81">
        <f t="shared" si="2"/>
        <v>1.18694362017804</v>
      </c>
    </row>
    <row r="66" ht="15" spans="1:7">
      <c r="A66" s="78" t="s">
        <v>1060</v>
      </c>
      <c r="B66" s="79" t="s">
        <v>1061</v>
      </c>
      <c r="C66" s="80">
        <v>4535</v>
      </c>
      <c r="D66" s="80">
        <v>1015</v>
      </c>
      <c r="E66" s="83">
        <v>1280</v>
      </c>
      <c r="F66" s="81">
        <f>E66/C66*100%</f>
        <v>0.282249173098126</v>
      </c>
      <c r="G66" s="81">
        <f t="shared" si="2"/>
        <v>1.26108374384236</v>
      </c>
    </row>
    <row r="67" ht="15" spans="1:7">
      <c r="A67" s="78" t="s">
        <v>1062</v>
      </c>
      <c r="B67" s="79" t="s">
        <v>1063</v>
      </c>
      <c r="C67" s="80"/>
      <c r="D67" s="80">
        <v>1131</v>
      </c>
      <c r="E67" s="83">
        <v>1500</v>
      </c>
      <c r="F67" s="81"/>
      <c r="G67" s="81">
        <f t="shared" si="2"/>
        <v>1.3262599469496</v>
      </c>
    </row>
    <row r="68" ht="15" spans="1:7">
      <c r="A68" s="78" t="s">
        <v>1064</v>
      </c>
      <c r="B68" s="79" t="s">
        <v>1065</v>
      </c>
      <c r="C68" s="80"/>
      <c r="D68" s="80"/>
      <c r="E68" s="83"/>
      <c r="F68" s="81"/>
      <c r="G68" s="81"/>
    </row>
    <row r="69" ht="27" spans="1:7">
      <c r="A69" s="78" t="s">
        <v>1066</v>
      </c>
      <c r="B69" s="79" t="s">
        <v>1067</v>
      </c>
      <c r="C69" s="80"/>
      <c r="D69" s="80"/>
      <c r="E69" s="83"/>
      <c r="F69" s="81"/>
      <c r="G69" s="81"/>
    </row>
    <row r="70" ht="15" spans="1:7">
      <c r="A70" s="78" t="s">
        <v>1068</v>
      </c>
      <c r="B70" s="79" t="s">
        <v>1069</v>
      </c>
      <c r="C70" s="80"/>
      <c r="D70" s="80"/>
      <c r="E70" s="83"/>
      <c r="F70" s="81"/>
      <c r="G70" s="81"/>
    </row>
    <row r="71" ht="15" spans="1:7">
      <c r="A71" s="78" t="s">
        <v>1070</v>
      </c>
      <c r="B71" s="79" t="s">
        <v>1071</v>
      </c>
      <c r="C71" s="80"/>
      <c r="D71" s="80"/>
      <c r="E71" s="83"/>
      <c r="F71" s="81"/>
      <c r="G71" s="81"/>
    </row>
    <row r="72" ht="15" spans="1:7">
      <c r="A72" s="78" t="s">
        <v>1072</v>
      </c>
      <c r="B72" s="79" t="s">
        <v>1073</v>
      </c>
      <c r="C72" s="80"/>
      <c r="D72" s="80"/>
      <c r="E72" s="83"/>
      <c r="F72" s="81"/>
      <c r="G72" s="81"/>
    </row>
    <row r="73" ht="15" spans="1:7">
      <c r="A73" s="78" t="s">
        <v>1074</v>
      </c>
      <c r="B73" s="79" t="s">
        <v>1075</v>
      </c>
      <c r="C73" s="80">
        <v>4000</v>
      </c>
      <c r="D73" s="80"/>
      <c r="E73" s="83">
        <v>5000</v>
      </c>
      <c r="F73" s="81">
        <f>E73/C73*100%</f>
        <v>1.25</v>
      </c>
      <c r="G73" s="81"/>
    </row>
    <row r="74" ht="15" spans="1:7">
      <c r="A74" s="78" t="s">
        <v>1076</v>
      </c>
      <c r="B74" s="79" t="s">
        <v>1077</v>
      </c>
      <c r="C74" s="80">
        <v>3000</v>
      </c>
      <c r="D74" s="80"/>
      <c r="E74" s="83">
        <v>4000</v>
      </c>
      <c r="F74" s="81">
        <f>E74/C74*100%</f>
        <v>1.33333333333333</v>
      </c>
      <c r="G74" s="81"/>
    </row>
    <row r="75" ht="15" spans="1:7">
      <c r="A75" s="78" t="s">
        <v>1078</v>
      </c>
      <c r="B75" s="79" t="s">
        <v>1079</v>
      </c>
      <c r="C75" s="80"/>
      <c r="D75" s="80"/>
      <c r="E75" s="80"/>
      <c r="F75" s="81"/>
      <c r="G75" s="81"/>
    </row>
    <row r="76" ht="27" spans="1:7">
      <c r="A76" s="78" t="s">
        <v>1080</v>
      </c>
      <c r="B76" s="79" t="s">
        <v>1081</v>
      </c>
      <c r="C76" s="80"/>
      <c r="D76" s="80">
        <v>237</v>
      </c>
      <c r="E76" s="80"/>
      <c r="F76" s="81"/>
      <c r="G76" s="81">
        <f>E76/D76*100%</f>
        <v>0</v>
      </c>
    </row>
    <row r="77" ht="15" spans="1:7">
      <c r="A77" s="78" t="s">
        <v>1082</v>
      </c>
      <c r="B77" s="79" t="s">
        <v>1053</v>
      </c>
      <c r="C77" s="80"/>
      <c r="D77" s="80"/>
      <c r="E77" s="80">
        <v>900</v>
      </c>
      <c r="F77" s="81"/>
      <c r="G77" s="81"/>
    </row>
    <row r="78" ht="15" spans="1:7">
      <c r="A78" s="78" t="s">
        <v>1083</v>
      </c>
      <c r="B78" s="79" t="s">
        <v>1055</v>
      </c>
      <c r="C78" s="80"/>
      <c r="D78" s="80"/>
      <c r="E78" s="80"/>
      <c r="F78" s="81"/>
      <c r="G78" s="81"/>
    </row>
    <row r="79" ht="27" spans="1:7">
      <c r="A79" s="78" t="s">
        <v>1084</v>
      </c>
      <c r="B79" s="79" t="s">
        <v>1085</v>
      </c>
      <c r="C79" s="80"/>
      <c r="D79" s="80"/>
      <c r="E79" s="80"/>
      <c r="F79" s="81"/>
      <c r="G79" s="81"/>
    </row>
    <row r="80" ht="27" spans="1:7">
      <c r="A80" s="78" t="s">
        <v>1086</v>
      </c>
      <c r="B80" s="79" t="s">
        <v>1087</v>
      </c>
      <c r="C80" s="80"/>
      <c r="D80" s="80"/>
      <c r="E80" s="80">
        <v>500</v>
      </c>
      <c r="F80" s="81"/>
      <c r="G80" s="81"/>
    </row>
    <row r="81" ht="15" hidden="1" spans="1:7">
      <c r="A81" s="78" t="s">
        <v>1088</v>
      </c>
      <c r="B81" s="79" t="s">
        <v>1089</v>
      </c>
      <c r="C81" s="80"/>
      <c r="D81" s="80"/>
      <c r="E81" s="80"/>
      <c r="F81" s="81">
        <f ca="1" t="shared" ref="F81:F108" si="3">IFERROR(OFFSET($G81,0,-1)/OFFSET($G81,0,-3),)</f>
        <v>0</v>
      </c>
      <c r="G81" s="81">
        <f ca="1" t="shared" ref="G81:G144" si="4">IFERROR(OFFSET($G81,0,-1)/OFFSET($G81,0,-2),)</f>
        <v>0</v>
      </c>
    </row>
    <row r="82" ht="15" hidden="1" spans="1:7">
      <c r="A82" s="78" t="s">
        <v>1090</v>
      </c>
      <c r="B82" s="79" t="s">
        <v>1091</v>
      </c>
      <c r="C82" s="80"/>
      <c r="D82" s="80"/>
      <c r="E82" s="80"/>
      <c r="F82" s="81">
        <f ca="1" t="shared" si="3"/>
        <v>0</v>
      </c>
      <c r="G82" s="81">
        <f ca="1" t="shared" si="4"/>
        <v>0</v>
      </c>
    </row>
    <row r="83" ht="15" hidden="1" spans="1:7">
      <c r="A83" s="78" t="s">
        <v>1092</v>
      </c>
      <c r="B83" s="79" t="s">
        <v>1093</v>
      </c>
      <c r="C83" s="80"/>
      <c r="D83" s="80"/>
      <c r="E83" s="80"/>
      <c r="F83" s="81">
        <f ca="1" t="shared" si="3"/>
        <v>0</v>
      </c>
      <c r="G83" s="81">
        <f ca="1" t="shared" si="4"/>
        <v>0</v>
      </c>
    </row>
    <row r="84" ht="15" hidden="1" spans="1:7">
      <c r="A84" s="78" t="s">
        <v>1094</v>
      </c>
      <c r="B84" s="79" t="s">
        <v>1095</v>
      </c>
      <c r="C84" s="80"/>
      <c r="D84" s="80"/>
      <c r="E84" s="80"/>
      <c r="F84" s="81">
        <f ca="1" t="shared" si="3"/>
        <v>0</v>
      </c>
      <c r="G84" s="81">
        <f ca="1" t="shared" si="4"/>
        <v>0</v>
      </c>
    </row>
    <row r="85" ht="27" hidden="1" spans="1:7">
      <c r="A85" s="78" t="s">
        <v>1096</v>
      </c>
      <c r="B85" s="79" t="s">
        <v>1097</v>
      </c>
      <c r="C85" s="80"/>
      <c r="D85" s="80"/>
      <c r="E85" s="80"/>
      <c r="F85" s="81">
        <f ca="1" t="shared" si="3"/>
        <v>0</v>
      </c>
      <c r="G85" s="81">
        <f ca="1" t="shared" si="4"/>
        <v>0</v>
      </c>
    </row>
    <row r="86" ht="27" hidden="1" spans="1:7">
      <c r="A86" s="78" t="s">
        <v>1098</v>
      </c>
      <c r="B86" s="79" t="s">
        <v>1099</v>
      </c>
      <c r="C86" s="80"/>
      <c r="D86" s="80"/>
      <c r="E86" s="80"/>
      <c r="F86" s="81">
        <f ca="1" t="shared" si="3"/>
        <v>0</v>
      </c>
      <c r="G86" s="81">
        <f ca="1" t="shared" si="4"/>
        <v>0</v>
      </c>
    </row>
    <row r="87" ht="15" spans="1:7">
      <c r="A87" s="78" t="s">
        <v>1100</v>
      </c>
      <c r="B87" s="79" t="s">
        <v>1101</v>
      </c>
      <c r="C87" s="80"/>
      <c r="D87" s="80"/>
      <c r="E87" s="80"/>
      <c r="F87" s="81">
        <f ca="1" t="shared" si="3"/>
        <v>0</v>
      </c>
      <c r="G87" s="81">
        <f ca="1" t="shared" si="4"/>
        <v>0</v>
      </c>
    </row>
    <row r="88" ht="27" spans="1:7">
      <c r="A88" s="78" t="s">
        <v>1102</v>
      </c>
      <c r="B88" s="79" t="s">
        <v>1103</v>
      </c>
      <c r="C88" s="80"/>
      <c r="D88" s="80"/>
      <c r="E88" s="80">
        <v>600</v>
      </c>
      <c r="F88" s="81">
        <f ca="1" t="shared" si="3"/>
        <v>0</v>
      </c>
      <c r="G88" s="81">
        <f ca="1" t="shared" si="4"/>
        <v>0</v>
      </c>
    </row>
    <row r="89" ht="15" hidden="1" spans="1:7">
      <c r="A89" s="78" t="s">
        <v>1104</v>
      </c>
      <c r="B89" s="79" t="s">
        <v>1053</v>
      </c>
      <c r="C89" s="80"/>
      <c r="D89" s="80"/>
      <c r="E89" s="80"/>
      <c r="F89" s="81">
        <f ca="1" t="shared" si="3"/>
        <v>0</v>
      </c>
      <c r="G89" s="81">
        <f ca="1" t="shared" si="4"/>
        <v>0</v>
      </c>
    </row>
    <row r="90" ht="15" hidden="1" spans="1:7">
      <c r="A90" s="78" t="s">
        <v>1105</v>
      </c>
      <c r="B90" s="79" t="s">
        <v>1055</v>
      </c>
      <c r="C90" s="80"/>
      <c r="D90" s="80"/>
      <c r="E90" s="80"/>
      <c r="F90" s="81">
        <f ca="1" t="shared" si="3"/>
        <v>0</v>
      </c>
      <c r="G90" s="81">
        <f ca="1" t="shared" si="4"/>
        <v>0</v>
      </c>
    </row>
    <row r="91" ht="27" hidden="1" spans="1:7">
      <c r="A91" s="78" t="s">
        <v>1106</v>
      </c>
      <c r="B91" s="79" t="s">
        <v>1107</v>
      </c>
      <c r="C91" s="80"/>
      <c r="D91" s="80"/>
      <c r="E91" s="80"/>
      <c r="F91" s="81">
        <f ca="1" t="shared" si="3"/>
        <v>0</v>
      </c>
      <c r="G91" s="81">
        <f ca="1" t="shared" si="4"/>
        <v>0</v>
      </c>
    </row>
    <row r="92" ht="15" hidden="1" spans="1:7">
      <c r="A92" s="78" t="s">
        <v>1108</v>
      </c>
      <c r="B92" s="79" t="s">
        <v>1053</v>
      </c>
      <c r="C92" s="80"/>
      <c r="D92" s="80"/>
      <c r="E92" s="80"/>
      <c r="F92" s="81">
        <f ca="1" t="shared" si="3"/>
        <v>0</v>
      </c>
      <c r="G92" s="81">
        <f ca="1" t="shared" si="4"/>
        <v>0</v>
      </c>
    </row>
    <row r="93" ht="15" hidden="1" spans="1:7">
      <c r="A93" s="78" t="s">
        <v>1109</v>
      </c>
      <c r="B93" s="79" t="s">
        <v>1055</v>
      </c>
      <c r="C93" s="80"/>
      <c r="D93" s="80"/>
      <c r="E93" s="80"/>
      <c r="F93" s="81">
        <f ca="1" t="shared" si="3"/>
        <v>0</v>
      </c>
      <c r="G93" s="81">
        <f ca="1" t="shared" si="4"/>
        <v>0</v>
      </c>
    </row>
    <row r="94" ht="27" hidden="1" spans="1:7">
      <c r="A94" s="78" t="s">
        <v>1110</v>
      </c>
      <c r="B94" s="79" t="s">
        <v>1111</v>
      </c>
      <c r="C94" s="80"/>
      <c r="D94" s="80"/>
      <c r="E94" s="80"/>
      <c r="F94" s="81">
        <f ca="1" t="shared" si="3"/>
        <v>0</v>
      </c>
      <c r="G94" s="81">
        <f ca="1" t="shared" si="4"/>
        <v>0</v>
      </c>
    </row>
    <row r="95" ht="15" hidden="1" spans="1:7">
      <c r="A95" s="78" t="s">
        <v>1112</v>
      </c>
      <c r="B95" s="79" t="s">
        <v>1089</v>
      </c>
      <c r="C95" s="80"/>
      <c r="D95" s="80"/>
      <c r="E95" s="80"/>
      <c r="F95" s="81">
        <f ca="1" t="shared" si="3"/>
        <v>0</v>
      </c>
      <c r="G95" s="81">
        <f ca="1" t="shared" si="4"/>
        <v>0</v>
      </c>
    </row>
    <row r="96" ht="15" hidden="1" spans="1:7">
      <c r="A96" s="78" t="s">
        <v>1113</v>
      </c>
      <c r="B96" s="79" t="s">
        <v>1091</v>
      </c>
      <c r="C96" s="80"/>
      <c r="D96" s="80"/>
      <c r="E96" s="80"/>
      <c r="F96" s="81">
        <f ca="1" t="shared" si="3"/>
        <v>0</v>
      </c>
      <c r="G96" s="81">
        <f ca="1" t="shared" si="4"/>
        <v>0</v>
      </c>
    </row>
    <row r="97" ht="15" hidden="1" spans="1:7">
      <c r="A97" s="78" t="s">
        <v>1114</v>
      </c>
      <c r="B97" s="79" t="s">
        <v>1093</v>
      </c>
      <c r="C97" s="80"/>
      <c r="D97" s="80"/>
      <c r="E97" s="80"/>
      <c r="F97" s="81">
        <f ca="1" t="shared" si="3"/>
        <v>0</v>
      </c>
      <c r="G97" s="81">
        <f ca="1" t="shared" si="4"/>
        <v>0</v>
      </c>
    </row>
    <row r="98" ht="15" hidden="1" spans="1:7">
      <c r="A98" s="78" t="s">
        <v>1115</v>
      </c>
      <c r="B98" s="79" t="s">
        <v>1095</v>
      </c>
      <c r="C98" s="80"/>
      <c r="D98" s="80"/>
      <c r="E98" s="80"/>
      <c r="F98" s="81">
        <f ca="1" t="shared" si="3"/>
        <v>0</v>
      </c>
      <c r="G98" s="81">
        <f ca="1" t="shared" si="4"/>
        <v>0</v>
      </c>
    </row>
    <row r="99" ht="40.5" hidden="1" spans="1:7">
      <c r="A99" s="78" t="s">
        <v>1116</v>
      </c>
      <c r="B99" s="79" t="s">
        <v>1117</v>
      </c>
      <c r="C99" s="80"/>
      <c r="D99" s="80"/>
      <c r="E99" s="80"/>
      <c r="F99" s="81">
        <f ca="1" t="shared" si="3"/>
        <v>0</v>
      </c>
      <c r="G99" s="81">
        <f ca="1" t="shared" si="4"/>
        <v>0</v>
      </c>
    </row>
    <row r="100" ht="27" hidden="1" spans="1:7">
      <c r="A100" s="78" t="s">
        <v>1118</v>
      </c>
      <c r="B100" s="79" t="s">
        <v>1099</v>
      </c>
      <c r="C100" s="80"/>
      <c r="D100" s="80"/>
      <c r="E100" s="80"/>
      <c r="F100" s="81">
        <f ca="1" t="shared" si="3"/>
        <v>0</v>
      </c>
      <c r="G100" s="81">
        <f ca="1" t="shared" si="4"/>
        <v>0</v>
      </c>
    </row>
    <row r="101" ht="27" hidden="1" spans="1:7">
      <c r="A101" s="78" t="s">
        <v>1119</v>
      </c>
      <c r="B101" s="79" t="s">
        <v>1120</v>
      </c>
      <c r="C101" s="80"/>
      <c r="D101" s="80"/>
      <c r="E101" s="80"/>
      <c r="F101" s="81">
        <f ca="1" t="shared" si="3"/>
        <v>0</v>
      </c>
      <c r="G101" s="81">
        <f ca="1" t="shared" si="4"/>
        <v>0</v>
      </c>
    </row>
    <row r="102" ht="15" hidden="1" spans="1:7">
      <c r="A102" s="78" t="s">
        <v>1121</v>
      </c>
      <c r="B102" s="82" t="s">
        <v>1053</v>
      </c>
      <c r="C102" s="80"/>
      <c r="D102" s="80"/>
      <c r="E102" s="80"/>
      <c r="F102" s="81">
        <f ca="1" t="shared" si="3"/>
        <v>0</v>
      </c>
      <c r="G102" s="81">
        <f ca="1" t="shared" si="4"/>
        <v>0</v>
      </c>
    </row>
    <row r="103" ht="15" hidden="1" spans="1:7">
      <c r="A103" s="78" t="s">
        <v>1122</v>
      </c>
      <c r="B103" s="82" t="s">
        <v>1055</v>
      </c>
      <c r="C103" s="80"/>
      <c r="D103" s="80"/>
      <c r="E103" s="80"/>
      <c r="F103" s="81">
        <f ca="1" t="shared" si="3"/>
        <v>0</v>
      </c>
      <c r="G103" s="81">
        <f ca="1" t="shared" si="4"/>
        <v>0</v>
      </c>
    </row>
    <row r="104" ht="15" hidden="1" spans="1:7">
      <c r="A104" s="78" t="s">
        <v>1123</v>
      </c>
      <c r="B104" s="82" t="s">
        <v>1057</v>
      </c>
      <c r="C104" s="80"/>
      <c r="D104" s="80"/>
      <c r="E104" s="80"/>
      <c r="F104" s="81">
        <f ca="1" t="shared" si="3"/>
        <v>0</v>
      </c>
      <c r="G104" s="81">
        <f ca="1" t="shared" si="4"/>
        <v>0</v>
      </c>
    </row>
    <row r="105" ht="15" hidden="1" spans="1:7">
      <c r="A105" s="78" t="s">
        <v>1124</v>
      </c>
      <c r="B105" s="79" t="s">
        <v>1059</v>
      </c>
      <c r="C105" s="80"/>
      <c r="D105" s="80"/>
      <c r="E105" s="80"/>
      <c r="F105" s="81">
        <f ca="1" t="shared" si="3"/>
        <v>0</v>
      </c>
      <c r="G105" s="81">
        <f ca="1" t="shared" si="4"/>
        <v>0</v>
      </c>
    </row>
    <row r="106" ht="15" hidden="1" spans="1:7">
      <c r="A106" s="78" t="s">
        <v>1125</v>
      </c>
      <c r="B106" s="82" t="s">
        <v>1065</v>
      </c>
      <c r="C106" s="80"/>
      <c r="D106" s="80"/>
      <c r="E106" s="80"/>
      <c r="F106" s="81">
        <f ca="1" t="shared" si="3"/>
        <v>0</v>
      </c>
      <c r="G106" s="81">
        <f ca="1" t="shared" si="4"/>
        <v>0</v>
      </c>
    </row>
    <row r="107" ht="15" hidden="1" spans="1:7">
      <c r="A107" s="78" t="s">
        <v>1126</v>
      </c>
      <c r="B107" s="82" t="s">
        <v>1069</v>
      </c>
      <c r="C107" s="80"/>
      <c r="D107" s="80"/>
      <c r="E107" s="80"/>
      <c r="F107" s="81">
        <f ca="1" t="shared" si="3"/>
        <v>0</v>
      </c>
      <c r="G107" s="81">
        <f ca="1" t="shared" si="4"/>
        <v>0</v>
      </c>
    </row>
    <row r="108" ht="15" hidden="1" spans="1:7">
      <c r="A108" s="78" t="s">
        <v>1127</v>
      </c>
      <c r="B108" s="82" t="s">
        <v>1071</v>
      </c>
      <c r="C108" s="80"/>
      <c r="D108" s="80"/>
      <c r="E108" s="80"/>
      <c r="F108" s="81">
        <f ca="1" t="shared" si="3"/>
        <v>0</v>
      </c>
      <c r="G108" s="81">
        <f ca="1" t="shared" si="4"/>
        <v>0</v>
      </c>
    </row>
    <row r="109" ht="40.5" spans="1:7">
      <c r="A109" s="78" t="s">
        <v>1128</v>
      </c>
      <c r="B109" s="79" t="s">
        <v>1129</v>
      </c>
      <c r="C109" s="80"/>
      <c r="D109" s="80">
        <v>400</v>
      </c>
      <c r="E109" s="80"/>
      <c r="F109" s="81"/>
      <c r="G109" s="81">
        <f ca="1" t="shared" si="4"/>
        <v>0</v>
      </c>
    </row>
    <row r="110" ht="15" spans="1:7">
      <c r="A110" s="78" t="s">
        <v>1130</v>
      </c>
      <c r="B110" s="79" t="s">
        <v>344</v>
      </c>
      <c r="C110" s="80"/>
      <c r="D110" s="80"/>
      <c r="E110" s="80">
        <v>780</v>
      </c>
      <c r="F110" s="81"/>
      <c r="G110" s="81">
        <f ca="1" t="shared" si="4"/>
        <v>0</v>
      </c>
    </row>
    <row r="111" ht="15" spans="1:7">
      <c r="A111" s="78" t="s">
        <v>1131</v>
      </c>
      <c r="B111" s="79" t="s">
        <v>350</v>
      </c>
      <c r="C111" s="80"/>
      <c r="D111" s="80"/>
      <c r="E111" s="80"/>
      <c r="F111" s="81"/>
      <c r="G111" s="81">
        <f ca="1" t="shared" si="4"/>
        <v>0</v>
      </c>
    </row>
    <row r="112" ht="27" spans="1:7">
      <c r="A112" s="78" t="s">
        <v>1132</v>
      </c>
      <c r="B112" s="82" t="s">
        <v>1133</v>
      </c>
      <c r="C112" s="80"/>
      <c r="D112" s="80"/>
      <c r="E112" s="80"/>
      <c r="F112" s="81"/>
      <c r="G112" s="81">
        <f ca="1" t="shared" si="4"/>
        <v>0</v>
      </c>
    </row>
    <row r="113" ht="15" spans="1:7">
      <c r="A113" s="78" t="s">
        <v>1134</v>
      </c>
      <c r="B113" s="82" t="s">
        <v>1135</v>
      </c>
      <c r="C113" s="80"/>
      <c r="D113" s="80"/>
      <c r="E113" s="80"/>
      <c r="F113" s="81"/>
      <c r="G113" s="81">
        <f ca="1" t="shared" si="4"/>
        <v>0</v>
      </c>
    </row>
    <row r="114" ht="15" spans="1:7">
      <c r="A114" s="78" t="s">
        <v>1136</v>
      </c>
      <c r="B114" s="82" t="s">
        <v>1137</v>
      </c>
      <c r="C114" s="80"/>
      <c r="D114" s="80"/>
      <c r="E114" s="80"/>
      <c r="F114" s="81"/>
      <c r="G114" s="81">
        <f ca="1" t="shared" si="4"/>
        <v>0</v>
      </c>
    </row>
    <row r="115" ht="27" spans="1:7">
      <c r="A115" s="78" t="s">
        <v>1138</v>
      </c>
      <c r="B115" s="79" t="s">
        <v>1139</v>
      </c>
      <c r="C115" s="80">
        <v>8</v>
      </c>
      <c r="D115" s="80"/>
      <c r="E115" s="80">
        <v>6</v>
      </c>
      <c r="F115" s="81">
        <f>E115/C115*100%</f>
        <v>0.75</v>
      </c>
      <c r="G115" s="81">
        <f ca="1" t="shared" si="4"/>
        <v>0.125</v>
      </c>
    </row>
    <row r="116" ht="27" hidden="1" spans="1:7">
      <c r="A116" s="78" t="s">
        <v>1140</v>
      </c>
      <c r="B116" s="82" t="s">
        <v>1133</v>
      </c>
      <c r="C116" s="80"/>
      <c r="D116" s="80"/>
      <c r="E116" s="80"/>
      <c r="F116" s="81">
        <f ca="1" t="shared" ref="F116:F129" si="5">IFERROR(OFFSET($G116,0,-1)/OFFSET($G116,0,-3),)</f>
        <v>0</v>
      </c>
      <c r="G116" s="81">
        <f ca="1" t="shared" si="4"/>
        <v>0</v>
      </c>
    </row>
    <row r="117" ht="15" hidden="1" spans="1:7">
      <c r="A117" s="78" t="s">
        <v>1141</v>
      </c>
      <c r="B117" s="82" t="s">
        <v>1135</v>
      </c>
      <c r="C117" s="80"/>
      <c r="D117" s="80"/>
      <c r="E117" s="80"/>
      <c r="F117" s="81">
        <f ca="1" t="shared" si="5"/>
        <v>0</v>
      </c>
      <c r="G117" s="81">
        <f ca="1" t="shared" si="4"/>
        <v>0</v>
      </c>
    </row>
    <row r="118" ht="15" hidden="1" spans="1:7">
      <c r="A118" s="78" t="s">
        <v>1142</v>
      </c>
      <c r="B118" s="82" t="s">
        <v>1143</v>
      </c>
      <c r="C118" s="80"/>
      <c r="D118" s="80"/>
      <c r="E118" s="80"/>
      <c r="F118" s="81">
        <f ca="1" t="shared" si="5"/>
        <v>0</v>
      </c>
      <c r="G118" s="81">
        <f ca="1" t="shared" si="4"/>
        <v>0</v>
      </c>
    </row>
    <row r="119" ht="27" hidden="1" spans="1:7">
      <c r="A119" s="78" t="s">
        <v>1144</v>
      </c>
      <c r="B119" s="82" t="s">
        <v>1145</v>
      </c>
      <c r="C119" s="80"/>
      <c r="D119" s="80"/>
      <c r="E119" s="80"/>
      <c r="F119" s="81">
        <f ca="1" t="shared" si="5"/>
        <v>0</v>
      </c>
      <c r="G119" s="81">
        <f ca="1" t="shared" si="4"/>
        <v>0</v>
      </c>
    </row>
    <row r="120" ht="15" hidden="1" spans="1:7">
      <c r="A120" s="78" t="s">
        <v>1146</v>
      </c>
      <c r="B120" s="82" t="s">
        <v>1147</v>
      </c>
      <c r="C120" s="80"/>
      <c r="D120" s="80"/>
      <c r="E120" s="80"/>
      <c r="F120" s="81">
        <f ca="1" t="shared" si="5"/>
        <v>0</v>
      </c>
      <c r="G120" s="81">
        <f ca="1" t="shared" si="4"/>
        <v>0</v>
      </c>
    </row>
    <row r="121" ht="15" hidden="1" spans="1:7">
      <c r="A121" s="78" t="s">
        <v>1148</v>
      </c>
      <c r="B121" s="82" t="s">
        <v>1149</v>
      </c>
      <c r="C121" s="80"/>
      <c r="D121" s="80"/>
      <c r="E121" s="80"/>
      <c r="F121" s="81">
        <f ca="1" t="shared" si="5"/>
        <v>0</v>
      </c>
      <c r="G121" s="81">
        <f ca="1" t="shared" si="4"/>
        <v>0</v>
      </c>
    </row>
    <row r="122" ht="15" hidden="1" spans="1:7">
      <c r="A122" s="78" t="s">
        <v>1150</v>
      </c>
      <c r="B122" s="82" t="s">
        <v>1151</v>
      </c>
      <c r="C122" s="80"/>
      <c r="D122" s="80"/>
      <c r="E122" s="80"/>
      <c r="F122" s="81">
        <f ca="1" t="shared" si="5"/>
        <v>0</v>
      </c>
      <c r="G122" s="81">
        <f ca="1" t="shared" si="4"/>
        <v>0</v>
      </c>
    </row>
    <row r="123" ht="27" hidden="1" spans="1:7">
      <c r="A123" s="78" t="s">
        <v>1152</v>
      </c>
      <c r="B123" s="82" t="s">
        <v>1153</v>
      </c>
      <c r="C123" s="80"/>
      <c r="D123" s="80"/>
      <c r="E123" s="80"/>
      <c r="F123" s="81">
        <f ca="1" t="shared" si="5"/>
        <v>0</v>
      </c>
      <c r="G123" s="81">
        <f ca="1" t="shared" si="4"/>
        <v>0</v>
      </c>
    </row>
    <row r="124" ht="27" hidden="1" spans="1:7">
      <c r="A124" s="78" t="s">
        <v>1154</v>
      </c>
      <c r="B124" s="79" t="s">
        <v>1133</v>
      </c>
      <c r="C124" s="80"/>
      <c r="D124" s="80"/>
      <c r="E124" s="80"/>
      <c r="F124" s="81">
        <f ca="1" t="shared" si="5"/>
        <v>0</v>
      </c>
      <c r="G124" s="81">
        <f ca="1" t="shared" si="4"/>
        <v>0</v>
      </c>
    </row>
    <row r="125" ht="40.5" hidden="1" spans="1:7">
      <c r="A125" s="78" t="s">
        <v>1155</v>
      </c>
      <c r="B125" s="79" t="s">
        <v>1156</v>
      </c>
      <c r="C125" s="80"/>
      <c r="D125" s="80"/>
      <c r="E125" s="80"/>
      <c r="F125" s="81">
        <f ca="1" t="shared" si="5"/>
        <v>0</v>
      </c>
      <c r="G125" s="81">
        <f ca="1" t="shared" si="4"/>
        <v>0</v>
      </c>
    </row>
    <row r="126" ht="15" hidden="1" spans="1:7">
      <c r="A126" s="78" t="s">
        <v>1157</v>
      </c>
      <c r="B126" s="79" t="s">
        <v>1147</v>
      </c>
      <c r="C126" s="80"/>
      <c r="D126" s="80"/>
      <c r="E126" s="80"/>
      <c r="F126" s="81">
        <f ca="1" t="shared" si="5"/>
        <v>0</v>
      </c>
      <c r="G126" s="81">
        <f ca="1" t="shared" si="4"/>
        <v>0</v>
      </c>
    </row>
    <row r="127" ht="15" hidden="1" spans="1:7">
      <c r="A127" s="78" t="s">
        <v>1158</v>
      </c>
      <c r="B127" s="79" t="s">
        <v>1159</v>
      </c>
      <c r="C127" s="80"/>
      <c r="D127" s="80"/>
      <c r="E127" s="80"/>
      <c r="F127" s="81">
        <f ca="1" t="shared" si="5"/>
        <v>0</v>
      </c>
      <c r="G127" s="81">
        <f ca="1" t="shared" si="4"/>
        <v>0</v>
      </c>
    </row>
    <row r="128" ht="15" hidden="1" spans="1:7">
      <c r="A128" s="78" t="s">
        <v>1160</v>
      </c>
      <c r="B128" s="79" t="s">
        <v>1151</v>
      </c>
      <c r="C128" s="80"/>
      <c r="D128" s="80"/>
      <c r="E128" s="80"/>
      <c r="F128" s="81">
        <f ca="1" t="shared" si="5"/>
        <v>0</v>
      </c>
      <c r="G128" s="81">
        <f ca="1" t="shared" si="4"/>
        <v>0</v>
      </c>
    </row>
    <row r="129" ht="40.5" hidden="1" spans="1:7">
      <c r="A129" s="78" t="s">
        <v>1161</v>
      </c>
      <c r="B129" s="79" t="s">
        <v>1162</v>
      </c>
      <c r="C129" s="80"/>
      <c r="D129" s="80"/>
      <c r="E129" s="80"/>
      <c r="F129" s="81">
        <f ca="1" t="shared" si="5"/>
        <v>0</v>
      </c>
      <c r="G129" s="81">
        <f ca="1" t="shared" si="4"/>
        <v>0</v>
      </c>
    </row>
    <row r="130" ht="15" spans="1:7">
      <c r="A130" s="78" t="s">
        <v>1163</v>
      </c>
      <c r="B130" s="79" t="s">
        <v>1164</v>
      </c>
      <c r="C130" s="80"/>
      <c r="D130" s="80">
        <v>5</v>
      </c>
      <c r="E130" s="80"/>
      <c r="F130" s="81"/>
      <c r="G130" s="81">
        <f ca="1" t="shared" si="4"/>
        <v>0</v>
      </c>
    </row>
    <row r="131" ht="27" hidden="1" spans="1:7">
      <c r="A131" s="78" t="s">
        <v>1165</v>
      </c>
      <c r="B131" s="79" t="s">
        <v>1133</v>
      </c>
      <c r="C131" s="80"/>
      <c r="D131" s="80"/>
      <c r="E131" s="80"/>
      <c r="F131" s="81">
        <f ca="1" t="shared" ref="F131:F194" si="6">IFERROR(OFFSET($G131,0,-1)/OFFSET($G131,0,-3),)</f>
        <v>0</v>
      </c>
      <c r="G131" s="81">
        <f ca="1" t="shared" si="4"/>
        <v>0</v>
      </c>
    </row>
    <row r="132" ht="27" hidden="1" spans="1:7">
      <c r="A132" s="78" t="s">
        <v>1166</v>
      </c>
      <c r="B132" s="79" t="s">
        <v>1167</v>
      </c>
      <c r="C132" s="80"/>
      <c r="D132" s="80"/>
      <c r="E132" s="80"/>
      <c r="F132" s="81">
        <f ca="1" t="shared" si="6"/>
        <v>0</v>
      </c>
      <c r="G132" s="81">
        <f ca="1" t="shared" si="4"/>
        <v>0</v>
      </c>
    </row>
    <row r="133" ht="15" hidden="1" spans="1:7">
      <c r="A133" s="78" t="s">
        <v>1168</v>
      </c>
      <c r="B133" s="79" t="s">
        <v>1164</v>
      </c>
      <c r="C133" s="80"/>
      <c r="D133" s="80"/>
      <c r="E133" s="80"/>
      <c r="F133" s="81">
        <f ca="1" t="shared" si="6"/>
        <v>0</v>
      </c>
      <c r="G133" s="81">
        <f ca="1" t="shared" si="4"/>
        <v>0</v>
      </c>
    </row>
    <row r="134" ht="27" hidden="1" spans="1:7">
      <c r="A134" s="78" t="s">
        <v>1169</v>
      </c>
      <c r="B134" s="79" t="s">
        <v>1133</v>
      </c>
      <c r="C134" s="80"/>
      <c r="D134" s="80"/>
      <c r="E134" s="80"/>
      <c r="F134" s="81">
        <f ca="1" t="shared" si="6"/>
        <v>0</v>
      </c>
      <c r="G134" s="81">
        <f ca="1" t="shared" si="4"/>
        <v>0</v>
      </c>
    </row>
    <row r="135" ht="27" hidden="1" spans="1:7">
      <c r="A135" s="78" t="s">
        <v>1170</v>
      </c>
      <c r="B135" s="79" t="s">
        <v>1171</v>
      </c>
      <c r="C135" s="80"/>
      <c r="D135" s="80"/>
      <c r="E135" s="80"/>
      <c r="F135" s="81">
        <f ca="1" t="shared" si="6"/>
        <v>0</v>
      </c>
      <c r="G135" s="81">
        <f ca="1" t="shared" si="4"/>
        <v>0</v>
      </c>
    </row>
    <row r="136" ht="27" hidden="1" spans="1:7">
      <c r="A136" s="78" t="s">
        <v>1172</v>
      </c>
      <c r="B136" s="79" t="s">
        <v>1133</v>
      </c>
      <c r="C136" s="80"/>
      <c r="D136" s="80"/>
      <c r="E136" s="80"/>
      <c r="F136" s="81">
        <f ca="1" t="shared" si="6"/>
        <v>0</v>
      </c>
      <c r="G136" s="81">
        <f ca="1" t="shared" si="4"/>
        <v>0</v>
      </c>
    </row>
    <row r="137" ht="40.5" hidden="1" spans="1:7">
      <c r="A137" s="78" t="s">
        <v>1173</v>
      </c>
      <c r="B137" s="79" t="s">
        <v>1174</v>
      </c>
      <c r="C137" s="80"/>
      <c r="D137" s="80"/>
      <c r="E137" s="80"/>
      <c r="F137" s="81">
        <f ca="1" t="shared" si="6"/>
        <v>0</v>
      </c>
      <c r="G137" s="81">
        <f ca="1" t="shared" si="4"/>
        <v>0</v>
      </c>
    </row>
    <row r="138" ht="15" hidden="1" spans="1:7">
      <c r="A138" s="78" t="s">
        <v>1175</v>
      </c>
      <c r="B138" s="79" t="s">
        <v>1176</v>
      </c>
      <c r="C138" s="80"/>
      <c r="D138" s="80"/>
      <c r="E138" s="80"/>
      <c r="F138" s="81">
        <f ca="1" t="shared" si="6"/>
        <v>0</v>
      </c>
      <c r="G138" s="81">
        <f ca="1" t="shared" si="4"/>
        <v>0</v>
      </c>
    </row>
    <row r="139" ht="15" hidden="1" spans="1:7">
      <c r="A139" s="78" t="s">
        <v>1177</v>
      </c>
      <c r="B139" s="79" t="s">
        <v>1178</v>
      </c>
      <c r="C139" s="80"/>
      <c r="D139" s="80"/>
      <c r="E139" s="80"/>
      <c r="F139" s="81">
        <f ca="1" t="shared" si="6"/>
        <v>0</v>
      </c>
      <c r="G139" s="81">
        <f ca="1" t="shared" si="4"/>
        <v>0</v>
      </c>
    </row>
    <row r="140" ht="15" hidden="1" spans="1:7">
      <c r="A140" s="78" t="s">
        <v>1179</v>
      </c>
      <c r="B140" s="79" t="s">
        <v>368</v>
      </c>
      <c r="C140" s="80"/>
      <c r="D140" s="80"/>
      <c r="E140" s="80"/>
      <c r="F140" s="81">
        <f ca="1" t="shared" si="6"/>
        <v>0</v>
      </c>
      <c r="G140" s="81">
        <f ca="1" t="shared" si="4"/>
        <v>0</v>
      </c>
    </row>
    <row r="141" ht="15" hidden="1" spans="1:7">
      <c r="A141" s="78" t="s">
        <v>1180</v>
      </c>
      <c r="B141" s="79" t="s">
        <v>1181</v>
      </c>
      <c r="C141" s="80"/>
      <c r="D141" s="80"/>
      <c r="E141" s="80"/>
      <c r="F141" s="81">
        <f ca="1" t="shared" si="6"/>
        <v>0</v>
      </c>
      <c r="G141" s="81">
        <f ca="1" t="shared" si="4"/>
        <v>0</v>
      </c>
    </row>
    <row r="142" ht="15" hidden="1" spans="1:7">
      <c r="A142" s="78" t="s">
        <v>1182</v>
      </c>
      <c r="B142" s="79" t="s">
        <v>1183</v>
      </c>
      <c r="C142" s="80"/>
      <c r="D142" s="80"/>
      <c r="E142" s="80"/>
      <c r="F142" s="81">
        <f ca="1" t="shared" si="6"/>
        <v>0</v>
      </c>
      <c r="G142" s="81">
        <f ca="1" t="shared" si="4"/>
        <v>0</v>
      </c>
    </row>
    <row r="143" ht="15" hidden="1" spans="1:7">
      <c r="A143" s="78" t="s">
        <v>1184</v>
      </c>
      <c r="B143" s="79" t="s">
        <v>1185</v>
      </c>
      <c r="C143" s="80"/>
      <c r="D143" s="80"/>
      <c r="E143" s="80"/>
      <c r="F143" s="81">
        <f ca="1" t="shared" si="6"/>
        <v>0</v>
      </c>
      <c r="G143" s="81">
        <f ca="1" t="shared" si="4"/>
        <v>0</v>
      </c>
    </row>
    <row r="144" ht="40.5" hidden="1" spans="1:7">
      <c r="A144" s="78" t="s">
        <v>1186</v>
      </c>
      <c r="B144" s="79" t="s">
        <v>1187</v>
      </c>
      <c r="C144" s="80"/>
      <c r="D144" s="80"/>
      <c r="E144" s="80"/>
      <c r="F144" s="81">
        <f ca="1" t="shared" si="6"/>
        <v>0</v>
      </c>
      <c r="G144" s="81">
        <f ca="1" t="shared" si="4"/>
        <v>0</v>
      </c>
    </row>
    <row r="145" ht="15" hidden="1" spans="1:7">
      <c r="A145" s="78" t="s">
        <v>1188</v>
      </c>
      <c r="B145" s="79" t="s">
        <v>1185</v>
      </c>
      <c r="C145" s="80"/>
      <c r="D145" s="80"/>
      <c r="E145" s="80"/>
      <c r="F145" s="81">
        <f ca="1" t="shared" si="6"/>
        <v>0</v>
      </c>
      <c r="G145" s="81">
        <f ca="1" t="shared" ref="G145:G208" si="7">IFERROR(OFFSET($G145,0,-1)/OFFSET($G145,0,-2),)</f>
        <v>0</v>
      </c>
    </row>
    <row r="146" ht="15" hidden="1" spans="1:7">
      <c r="A146" s="78" t="s">
        <v>1189</v>
      </c>
      <c r="B146" s="79" t="s">
        <v>1190</v>
      </c>
      <c r="C146" s="80"/>
      <c r="D146" s="80"/>
      <c r="E146" s="80"/>
      <c r="F146" s="81">
        <f ca="1" t="shared" si="6"/>
        <v>0</v>
      </c>
      <c r="G146" s="81">
        <f ca="1" t="shared" si="7"/>
        <v>0</v>
      </c>
    </row>
    <row r="147" ht="15" hidden="1" spans="1:7">
      <c r="A147" s="78" t="s">
        <v>1191</v>
      </c>
      <c r="B147" s="79" t="s">
        <v>1192</v>
      </c>
      <c r="C147" s="80"/>
      <c r="D147" s="80"/>
      <c r="E147" s="80"/>
      <c r="F147" s="81">
        <f ca="1" t="shared" si="6"/>
        <v>0</v>
      </c>
      <c r="G147" s="81">
        <f ca="1" t="shared" si="7"/>
        <v>0</v>
      </c>
    </row>
    <row r="148" ht="27" hidden="1" spans="1:7">
      <c r="A148" s="78" t="s">
        <v>1193</v>
      </c>
      <c r="B148" s="79" t="s">
        <v>1194</v>
      </c>
      <c r="C148" s="80"/>
      <c r="D148" s="80"/>
      <c r="E148" s="80"/>
      <c r="F148" s="81">
        <f ca="1" t="shared" si="6"/>
        <v>0</v>
      </c>
      <c r="G148" s="81">
        <f ca="1" t="shared" si="7"/>
        <v>0</v>
      </c>
    </row>
    <row r="149" ht="15" hidden="1" spans="1:7">
      <c r="A149" s="78" t="s">
        <v>1195</v>
      </c>
      <c r="B149" s="79" t="s">
        <v>1196</v>
      </c>
      <c r="C149" s="80"/>
      <c r="D149" s="80"/>
      <c r="E149" s="80"/>
      <c r="F149" s="81">
        <f ca="1" t="shared" si="6"/>
        <v>0</v>
      </c>
      <c r="G149" s="81">
        <f ca="1" t="shared" si="7"/>
        <v>0</v>
      </c>
    </row>
    <row r="150" ht="15" hidden="1" spans="1:7">
      <c r="A150" s="78" t="s">
        <v>1197</v>
      </c>
      <c r="B150" s="79" t="s">
        <v>1198</v>
      </c>
      <c r="C150" s="80"/>
      <c r="D150" s="80"/>
      <c r="E150" s="80"/>
      <c r="F150" s="81">
        <f ca="1" t="shared" si="6"/>
        <v>0</v>
      </c>
      <c r="G150" s="81">
        <f ca="1" t="shared" si="7"/>
        <v>0</v>
      </c>
    </row>
    <row r="151" ht="15" hidden="1" spans="1:7">
      <c r="A151" s="78" t="s">
        <v>1199</v>
      </c>
      <c r="B151" s="79" t="s">
        <v>1200</v>
      </c>
      <c r="C151" s="80"/>
      <c r="D151" s="80"/>
      <c r="E151" s="80"/>
      <c r="F151" s="81">
        <f ca="1" t="shared" si="6"/>
        <v>0</v>
      </c>
      <c r="G151" s="81">
        <f ca="1" t="shared" si="7"/>
        <v>0</v>
      </c>
    </row>
    <row r="152" ht="15" hidden="1" spans="1:7">
      <c r="A152" s="78" t="s">
        <v>1201</v>
      </c>
      <c r="B152" s="79" t="s">
        <v>1202</v>
      </c>
      <c r="C152" s="80"/>
      <c r="D152" s="80"/>
      <c r="E152" s="80"/>
      <c r="F152" s="81">
        <f ca="1" t="shared" si="6"/>
        <v>0</v>
      </c>
      <c r="G152" s="81">
        <f ca="1" t="shared" si="7"/>
        <v>0</v>
      </c>
    </row>
    <row r="153" ht="15" hidden="1" spans="1:7">
      <c r="A153" s="78" t="s">
        <v>1203</v>
      </c>
      <c r="B153" s="79" t="s">
        <v>1204</v>
      </c>
      <c r="C153" s="80"/>
      <c r="D153" s="80"/>
      <c r="E153" s="80"/>
      <c r="F153" s="81">
        <f ca="1" t="shared" si="6"/>
        <v>0</v>
      </c>
      <c r="G153" s="81">
        <f ca="1" t="shared" si="7"/>
        <v>0</v>
      </c>
    </row>
    <row r="154" ht="15" hidden="1" spans="1:7">
      <c r="A154" s="78" t="s">
        <v>1205</v>
      </c>
      <c r="B154" s="79" t="s">
        <v>1206</v>
      </c>
      <c r="C154" s="80"/>
      <c r="D154" s="80"/>
      <c r="E154" s="80"/>
      <c r="F154" s="81">
        <f ca="1" t="shared" si="6"/>
        <v>0</v>
      </c>
      <c r="G154" s="81">
        <f ca="1" t="shared" si="7"/>
        <v>0</v>
      </c>
    </row>
    <row r="155" ht="15" hidden="1" spans="1:7">
      <c r="A155" s="78" t="s">
        <v>1207</v>
      </c>
      <c r="B155" s="79" t="s">
        <v>1208</v>
      </c>
      <c r="C155" s="80"/>
      <c r="D155" s="80"/>
      <c r="E155" s="80"/>
      <c r="F155" s="81">
        <f ca="1" t="shared" si="6"/>
        <v>0</v>
      </c>
      <c r="G155" s="81">
        <f ca="1" t="shared" si="7"/>
        <v>0</v>
      </c>
    </row>
    <row r="156" ht="15" hidden="1" spans="1:7">
      <c r="A156" s="78" t="s">
        <v>1209</v>
      </c>
      <c r="B156" s="79" t="s">
        <v>1210</v>
      </c>
      <c r="C156" s="80"/>
      <c r="D156" s="80"/>
      <c r="E156" s="80"/>
      <c r="F156" s="81">
        <f ca="1" t="shared" si="6"/>
        <v>0</v>
      </c>
      <c r="G156" s="81">
        <f ca="1" t="shared" si="7"/>
        <v>0</v>
      </c>
    </row>
    <row r="157" ht="15" hidden="1" spans="1:7">
      <c r="A157" s="78" t="s">
        <v>1211</v>
      </c>
      <c r="B157" s="79" t="s">
        <v>1212</v>
      </c>
      <c r="C157" s="80"/>
      <c r="D157" s="80"/>
      <c r="E157" s="80"/>
      <c r="F157" s="81">
        <f ca="1" t="shared" si="6"/>
        <v>0</v>
      </c>
      <c r="G157" s="81">
        <f ca="1" t="shared" si="7"/>
        <v>0</v>
      </c>
    </row>
    <row r="158" ht="15" hidden="1" spans="1:7">
      <c r="A158" s="78" t="s">
        <v>1213</v>
      </c>
      <c r="B158" s="79" t="s">
        <v>1214</v>
      </c>
      <c r="C158" s="80"/>
      <c r="D158" s="80"/>
      <c r="E158" s="80"/>
      <c r="F158" s="81">
        <f ca="1" t="shared" si="6"/>
        <v>0</v>
      </c>
      <c r="G158" s="81">
        <f ca="1" t="shared" si="7"/>
        <v>0</v>
      </c>
    </row>
    <row r="159" ht="15" hidden="1" spans="1:7">
      <c r="A159" s="78" t="s">
        <v>1215</v>
      </c>
      <c r="B159" s="79" t="s">
        <v>1216</v>
      </c>
      <c r="C159" s="80"/>
      <c r="D159" s="80"/>
      <c r="E159" s="80"/>
      <c r="F159" s="81">
        <f ca="1" t="shared" si="6"/>
        <v>0</v>
      </c>
      <c r="G159" s="81">
        <f ca="1" t="shared" si="7"/>
        <v>0</v>
      </c>
    </row>
    <row r="160" ht="15" hidden="1" spans="1:7">
      <c r="A160" s="78" t="s">
        <v>1217</v>
      </c>
      <c r="B160" s="79" t="s">
        <v>1218</v>
      </c>
      <c r="C160" s="80"/>
      <c r="D160" s="80"/>
      <c r="E160" s="80"/>
      <c r="F160" s="81">
        <f ca="1" t="shared" si="6"/>
        <v>0</v>
      </c>
      <c r="G160" s="81">
        <f ca="1" t="shared" si="7"/>
        <v>0</v>
      </c>
    </row>
    <row r="161" ht="15" hidden="1" spans="1:7">
      <c r="A161" s="78" t="s">
        <v>1219</v>
      </c>
      <c r="B161" s="79" t="s">
        <v>1220</v>
      </c>
      <c r="C161" s="80"/>
      <c r="D161" s="80"/>
      <c r="E161" s="80"/>
      <c r="F161" s="81">
        <f ca="1" t="shared" si="6"/>
        <v>0</v>
      </c>
      <c r="G161" s="81">
        <f ca="1" t="shared" si="7"/>
        <v>0</v>
      </c>
    </row>
    <row r="162" ht="27" hidden="1" spans="1:7">
      <c r="A162" s="78" t="s">
        <v>1221</v>
      </c>
      <c r="B162" s="79" t="s">
        <v>1222</v>
      </c>
      <c r="C162" s="80"/>
      <c r="D162" s="80"/>
      <c r="E162" s="80"/>
      <c r="F162" s="81">
        <f ca="1" t="shared" si="6"/>
        <v>0</v>
      </c>
      <c r="G162" s="81">
        <f ca="1" t="shared" si="7"/>
        <v>0</v>
      </c>
    </row>
    <row r="163" ht="15" hidden="1" spans="1:7">
      <c r="A163" s="78" t="s">
        <v>1223</v>
      </c>
      <c r="B163" s="79" t="s">
        <v>1224</v>
      </c>
      <c r="C163" s="80"/>
      <c r="D163" s="80"/>
      <c r="E163" s="80"/>
      <c r="F163" s="81">
        <f ca="1" t="shared" si="6"/>
        <v>0</v>
      </c>
      <c r="G163" s="81">
        <f ca="1" t="shared" si="7"/>
        <v>0</v>
      </c>
    </row>
    <row r="164" ht="15" hidden="1" spans="1:7">
      <c r="A164" s="78" t="s">
        <v>1225</v>
      </c>
      <c r="B164" s="79" t="s">
        <v>1226</v>
      </c>
      <c r="C164" s="80"/>
      <c r="D164" s="80"/>
      <c r="E164" s="80"/>
      <c r="F164" s="81">
        <f ca="1" t="shared" si="6"/>
        <v>0</v>
      </c>
      <c r="G164" s="81">
        <f ca="1" t="shared" si="7"/>
        <v>0</v>
      </c>
    </row>
    <row r="165" ht="15" hidden="1" spans="1:7">
      <c r="A165" s="78" t="s">
        <v>1227</v>
      </c>
      <c r="B165" s="79" t="s">
        <v>1228</v>
      </c>
      <c r="C165" s="80"/>
      <c r="D165" s="80"/>
      <c r="E165" s="80"/>
      <c r="F165" s="81">
        <f ca="1" t="shared" si="6"/>
        <v>0</v>
      </c>
      <c r="G165" s="81">
        <f ca="1" t="shared" si="7"/>
        <v>0</v>
      </c>
    </row>
    <row r="166" ht="15" hidden="1" spans="1:7">
      <c r="A166" s="78" t="s">
        <v>1229</v>
      </c>
      <c r="B166" s="79" t="s">
        <v>1230</v>
      </c>
      <c r="C166" s="80"/>
      <c r="D166" s="80"/>
      <c r="E166" s="80"/>
      <c r="F166" s="81">
        <f ca="1" t="shared" si="6"/>
        <v>0</v>
      </c>
      <c r="G166" s="81">
        <f ca="1" t="shared" si="7"/>
        <v>0</v>
      </c>
    </row>
    <row r="167" ht="15" hidden="1" spans="1:7">
      <c r="A167" s="78" t="s">
        <v>1231</v>
      </c>
      <c r="B167" s="79" t="s">
        <v>1232</v>
      </c>
      <c r="C167" s="80"/>
      <c r="D167" s="80"/>
      <c r="E167" s="80"/>
      <c r="F167" s="81">
        <f ca="1" t="shared" si="6"/>
        <v>0</v>
      </c>
      <c r="G167" s="81">
        <f ca="1" t="shared" si="7"/>
        <v>0</v>
      </c>
    </row>
    <row r="168" ht="15" hidden="1" spans="1:7">
      <c r="A168" s="78" t="s">
        <v>1233</v>
      </c>
      <c r="B168" s="79" t="s">
        <v>1234</v>
      </c>
      <c r="C168" s="80"/>
      <c r="D168" s="80"/>
      <c r="E168" s="80"/>
      <c r="F168" s="81">
        <f ca="1" t="shared" si="6"/>
        <v>0</v>
      </c>
      <c r="G168" s="81">
        <f ca="1" t="shared" si="7"/>
        <v>0</v>
      </c>
    </row>
    <row r="169" ht="15" hidden="1" spans="1:7">
      <c r="A169" s="78" t="s">
        <v>1235</v>
      </c>
      <c r="B169" s="79" t="s">
        <v>1236</v>
      </c>
      <c r="C169" s="80"/>
      <c r="D169" s="80"/>
      <c r="E169" s="80"/>
      <c r="F169" s="81">
        <f ca="1" t="shared" si="6"/>
        <v>0</v>
      </c>
      <c r="G169" s="81">
        <f ca="1" t="shared" si="7"/>
        <v>0</v>
      </c>
    </row>
    <row r="170" ht="15" hidden="1" spans="1:7">
      <c r="A170" s="78" t="s">
        <v>1237</v>
      </c>
      <c r="B170" s="79" t="s">
        <v>1238</v>
      </c>
      <c r="C170" s="80"/>
      <c r="D170" s="80"/>
      <c r="E170" s="80"/>
      <c r="F170" s="81">
        <f ca="1" t="shared" si="6"/>
        <v>0</v>
      </c>
      <c r="G170" s="81">
        <f ca="1" t="shared" si="7"/>
        <v>0</v>
      </c>
    </row>
    <row r="171" ht="15" hidden="1" spans="1:7">
      <c r="A171" s="78" t="s">
        <v>1239</v>
      </c>
      <c r="B171" s="79" t="s">
        <v>1240</v>
      </c>
      <c r="C171" s="80"/>
      <c r="D171" s="80"/>
      <c r="E171" s="80"/>
      <c r="F171" s="81">
        <f ca="1" t="shared" si="6"/>
        <v>0</v>
      </c>
      <c r="G171" s="81">
        <f ca="1" t="shared" si="7"/>
        <v>0</v>
      </c>
    </row>
    <row r="172" ht="15" hidden="1" spans="1:7">
      <c r="A172" s="78" t="s">
        <v>1241</v>
      </c>
      <c r="B172" s="79" t="s">
        <v>1181</v>
      </c>
      <c r="C172" s="80"/>
      <c r="D172" s="80"/>
      <c r="E172" s="80"/>
      <c r="F172" s="81">
        <f ca="1" t="shared" si="6"/>
        <v>0</v>
      </c>
      <c r="G172" s="81">
        <f ca="1" t="shared" si="7"/>
        <v>0</v>
      </c>
    </row>
    <row r="173" ht="40.5" hidden="1" spans="1:7">
      <c r="A173" s="78" t="s">
        <v>1242</v>
      </c>
      <c r="B173" s="79" t="s">
        <v>1243</v>
      </c>
      <c r="C173" s="80"/>
      <c r="D173" s="80"/>
      <c r="E173" s="80"/>
      <c r="F173" s="81">
        <f ca="1" t="shared" si="6"/>
        <v>0</v>
      </c>
      <c r="G173" s="81">
        <f ca="1" t="shared" si="7"/>
        <v>0</v>
      </c>
    </row>
    <row r="174" ht="15" hidden="1" spans="1:7">
      <c r="A174" s="78" t="s">
        <v>1244</v>
      </c>
      <c r="B174" s="79" t="s">
        <v>1181</v>
      </c>
      <c r="C174" s="80"/>
      <c r="D174" s="80"/>
      <c r="E174" s="80"/>
      <c r="F174" s="81">
        <f ca="1" t="shared" si="6"/>
        <v>0</v>
      </c>
      <c r="G174" s="81">
        <f ca="1" t="shared" si="7"/>
        <v>0</v>
      </c>
    </row>
    <row r="175" ht="27" hidden="1" spans="1:7">
      <c r="A175" s="78" t="s">
        <v>1245</v>
      </c>
      <c r="B175" s="79" t="s">
        <v>1246</v>
      </c>
      <c r="C175" s="80"/>
      <c r="D175" s="80"/>
      <c r="E175" s="80"/>
      <c r="F175" s="81">
        <f ca="1" t="shared" si="6"/>
        <v>0</v>
      </c>
      <c r="G175" s="81">
        <f ca="1" t="shared" si="7"/>
        <v>0</v>
      </c>
    </row>
    <row r="176" ht="27" hidden="1" spans="1:7">
      <c r="A176" s="78" t="s">
        <v>1247</v>
      </c>
      <c r="B176" s="79" t="s">
        <v>1248</v>
      </c>
      <c r="C176" s="80"/>
      <c r="D176" s="80"/>
      <c r="E176" s="80"/>
      <c r="F176" s="81">
        <f ca="1" t="shared" si="6"/>
        <v>0</v>
      </c>
      <c r="G176" s="81">
        <f ca="1" t="shared" si="7"/>
        <v>0</v>
      </c>
    </row>
    <row r="177" ht="15" hidden="1" spans="1:7">
      <c r="A177" s="78" t="s">
        <v>1249</v>
      </c>
      <c r="B177" s="79" t="s">
        <v>372</v>
      </c>
      <c r="C177" s="80"/>
      <c r="D177" s="80"/>
      <c r="E177" s="80"/>
      <c r="F177" s="81">
        <f ca="1" t="shared" si="6"/>
        <v>0</v>
      </c>
      <c r="G177" s="81">
        <f ca="1" t="shared" si="7"/>
        <v>0</v>
      </c>
    </row>
    <row r="178" ht="15" hidden="1" spans="1:7">
      <c r="A178" s="78" t="s">
        <v>1250</v>
      </c>
      <c r="B178" s="79" t="s">
        <v>374</v>
      </c>
      <c r="C178" s="80"/>
      <c r="D178" s="80"/>
      <c r="E178" s="80"/>
      <c r="F178" s="81">
        <f ca="1" t="shared" si="6"/>
        <v>0</v>
      </c>
      <c r="G178" s="81">
        <f ca="1" t="shared" si="7"/>
        <v>0</v>
      </c>
    </row>
    <row r="179" ht="15" hidden="1" spans="1:7">
      <c r="A179" s="78" t="s">
        <v>1251</v>
      </c>
      <c r="B179" s="79" t="s">
        <v>376</v>
      </c>
      <c r="C179" s="80"/>
      <c r="D179" s="80"/>
      <c r="E179" s="80"/>
      <c r="F179" s="81">
        <f ca="1" t="shared" si="6"/>
        <v>0</v>
      </c>
      <c r="G179" s="81">
        <f ca="1" t="shared" si="7"/>
        <v>0</v>
      </c>
    </row>
    <row r="180" ht="15" hidden="1" spans="1:7">
      <c r="A180" s="78" t="s">
        <v>1252</v>
      </c>
      <c r="B180" s="79" t="s">
        <v>378</v>
      </c>
      <c r="C180" s="80"/>
      <c r="D180" s="80"/>
      <c r="E180" s="80"/>
      <c r="F180" s="81">
        <f ca="1" t="shared" si="6"/>
        <v>0</v>
      </c>
      <c r="G180" s="81">
        <f ca="1" t="shared" si="7"/>
        <v>0</v>
      </c>
    </row>
    <row r="181" ht="15" hidden="1" spans="1:7">
      <c r="A181" s="78" t="s">
        <v>1253</v>
      </c>
      <c r="B181" s="79" t="s">
        <v>380</v>
      </c>
      <c r="C181" s="80"/>
      <c r="D181" s="80"/>
      <c r="E181" s="80"/>
      <c r="F181" s="81">
        <f ca="1" t="shared" si="6"/>
        <v>0</v>
      </c>
      <c r="G181" s="81">
        <f ca="1" t="shared" si="7"/>
        <v>0</v>
      </c>
    </row>
    <row r="182" ht="15" hidden="1" spans="1:7">
      <c r="A182" s="78" t="s">
        <v>1254</v>
      </c>
      <c r="B182" s="79" t="s">
        <v>1255</v>
      </c>
      <c r="C182" s="80"/>
      <c r="D182" s="80"/>
      <c r="E182" s="80"/>
      <c r="F182" s="81">
        <f ca="1" t="shared" si="6"/>
        <v>0</v>
      </c>
      <c r="G182" s="81">
        <f ca="1" t="shared" si="7"/>
        <v>0</v>
      </c>
    </row>
    <row r="183" ht="15" hidden="1" spans="1:7">
      <c r="A183" s="78" t="s">
        <v>1256</v>
      </c>
      <c r="B183" s="82" t="s">
        <v>1257</v>
      </c>
      <c r="C183" s="80"/>
      <c r="D183" s="80"/>
      <c r="E183" s="80"/>
      <c r="F183" s="81">
        <f ca="1" t="shared" si="6"/>
        <v>0</v>
      </c>
      <c r="G183" s="81">
        <f ca="1" t="shared" si="7"/>
        <v>0</v>
      </c>
    </row>
    <row r="184" ht="15" hidden="1" spans="1:7">
      <c r="A184" s="78" t="s">
        <v>1258</v>
      </c>
      <c r="B184" s="82" t="s">
        <v>1259</v>
      </c>
      <c r="C184" s="80"/>
      <c r="D184" s="80"/>
      <c r="E184" s="80"/>
      <c r="F184" s="81">
        <f ca="1" t="shared" si="6"/>
        <v>0</v>
      </c>
      <c r="G184" s="81">
        <f ca="1" t="shared" si="7"/>
        <v>0</v>
      </c>
    </row>
    <row r="185" ht="15" hidden="1" spans="1:7">
      <c r="A185" s="78" t="s">
        <v>1260</v>
      </c>
      <c r="B185" s="79" t="s">
        <v>384</v>
      </c>
      <c r="C185" s="80"/>
      <c r="D185" s="80"/>
      <c r="E185" s="80"/>
      <c r="F185" s="81">
        <f ca="1" t="shared" si="6"/>
        <v>0</v>
      </c>
      <c r="G185" s="81">
        <f ca="1" t="shared" si="7"/>
        <v>0</v>
      </c>
    </row>
    <row r="186" ht="15" hidden="1" spans="1:7">
      <c r="A186" s="78" t="s">
        <v>1261</v>
      </c>
      <c r="B186" s="79" t="s">
        <v>386</v>
      </c>
      <c r="C186" s="80"/>
      <c r="D186" s="80"/>
      <c r="E186" s="80"/>
      <c r="F186" s="81">
        <f ca="1" t="shared" si="6"/>
        <v>0</v>
      </c>
      <c r="G186" s="81">
        <f ca="1" t="shared" si="7"/>
        <v>0</v>
      </c>
    </row>
    <row r="187" ht="15" spans="1:7">
      <c r="A187" s="78" t="s">
        <v>1262</v>
      </c>
      <c r="B187" s="79" t="s">
        <v>390</v>
      </c>
      <c r="C187" s="80"/>
      <c r="D187" s="80"/>
      <c r="E187" s="80"/>
      <c r="F187" s="81">
        <f ca="1" t="shared" si="6"/>
        <v>0</v>
      </c>
      <c r="G187" s="81">
        <f ca="1" t="shared" si="7"/>
        <v>0</v>
      </c>
    </row>
    <row r="188" ht="27" spans="1:7">
      <c r="A188" s="78" t="s">
        <v>1263</v>
      </c>
      <c r="B188" s="79" t="s">
        <v>396</v>
      </c>
      <c r="C188" s="80"/>
      <c r="D188" s="80">
        <v>101</v>
      </c>
      <c r="E188" s="80"/>
      <c r="F188" s="81">
        <f ca="1" t="shared" si="6"/>
        <v>0</v>
      </c>
      <c r="G188" s="81">
        <f ca="1" t="shared" si="7"/>
        <v>0</v>
      </c>
    </row>
    <row r="189" ht="27" hidden="1" spans="1:7">
      <c r="A189" s="78" t="s">
        <v>1264</v>
      </c>
      <c r="B189" s="82" t="s">
        <v>1265</v>
      </c>
      <c r="C189" s="80"/>
      <c r="D189" s="80"/>
      <c r="E189" s="80"/>
      <c r="F189" s="81">
        <f ca="1" t="shared" si="6"/>
        <v>0</v>
      </c>
      <c r="G189" s="81">
        <f ca="1" t="shared" si="7"/>
        <v>0</v>
      </c>
    </row>
    <row r="190" ht="27" hidden="1" spans="1:7">
      <c r="A190" s="78" t="s">
        <v>1266</v>
      </c>
      <c r="B190" s="82" t="s">
        <v>1267</v>
      </c>
      <c r="C190" s="80"/>
      <c r="D190" s="80"/>
      <c r="E190" s="80"/>
      <c r="F190" s="81">
        <f ca="1" t="shared" si="6"/>
        <v>0</v>
      </c>
      <c r="G190" s="81">
        <f ca="1" t="shared" si="7"/>
        <v>0</v>
      </c>
    </row>
    <row r="191" ht="15" hidden="1" spans="1:7">
      <c r="A191" s="78" t="s">
        <v>1268</v>
      </c>
      <c r="B191" s="79" t="s">
        <v>1269</v>
      </c>
      <c r="C191" s="80"/>
      <c r="D191" s="80"/>
      <c r="E191" s="80"/>
      <c r="F191" s="81">
        <f ca="1" t="shared" si="6"/>
        <v>0</v>
      </c>
      <c r="G191" s="81">
        <f ca="1" t="shared" si="7"/>
        <v>0</v>
      </c>
    </row>
    <row r="192" ht="15" hidden="1" spans="1:7">
      <c r="A192" s="78" t="s">
        <v>1270</v>
      </c>
      <c r="B192" s="79" t="s">
        <v>1271</v>
      </c>
      <c r="C192" s="80"/>
      <c r="D192" s="80"/>
      <c r="E192" s="80"/>
      <c r="F192" s="81">
        <f ca="1" t="shared" si="6"/>
        <v>0</v>
      </c>
      <c r="G192" s="81">
        <f ca="1" t="shared" si="7"/>
        <v>0</v>
      </c>
    </row>
    <row r="193" ht="15" hidden="1" spans="1:7">
      <c r="A193" s="78" t="s">
        <v>1272</v>
      </c>
      <c r="B193" s="79" t="s">
        <v>1273</v>
      </c>
      <c r="C193" s="80"/>
      <c r="D193" s="80"/>
      <c r="E193" s="80"/>
      <c r="F193" s="81">
        <f ca="1" t="shared" si="6"/>
        <v>0</v>
      </c>
      <c r="G193" s="81">
        <f ca="1" t="shared" si="7"/>
        <v>0</v>
      </c>
    </row>
    <row r="194" ht="15" hidden="1" spans="1:7">
      <c r="A194" s="78" t="s">
        <v>1274</v>
      </c>
      <c r="B194" s="79" t="s">
        <v>1275</v>
      </c>
      <c r="C194" s="80"/>
      <c r="D194" s="80"/>
      <c r="E194" s="80"/>
      <c r="F194" s="81">
        <f ca="1" t="shared" si="6"/>
        <v>0</v>
      </c>
      <c r="G194" s="81">
        <f ca="1" t="shared" si="7"/>
        <v>0</v>
      </c>
    </row>
    <row r="195" ht="15" hidden="1" spans="1:7">
      <c r="A195" s="78" t="s">
        <v>1276</v>
      </c>
      <c r="B195" s="79" t="s">
        <v>1277</v>
      </c>
      <c r="C195" s="80"/>
      <c r="D195" s="80"/>
      <c r="E195" s="80"/>
      <c r="F195" s="81">
        <f ca="1" t="shared" ref="F195:F200" si="8">IFERROR(OFFSET($G195,0,-1)/OFFSET($G195,0,-3),)</f>
        <v>0</v>
      </c>
      <c r="G195" s="81">
        <f ca="1" t="shared" si="7"/>
        <v>0</v>
      </c>
    </row>
    <row r="196" ht="15" hidden="1" spans="1:7">
      <c r="A196" s="78" t="s">
        <v>1278</v>
      </c>
      <c r="B196" s="79" t="s">
        <v>1279</v>
      </c>
      <c r="C196" s="80"/>
      <c r="D196" s="80"/>
      <c r="E196" s="80"/>
      <c r="F196" s="81">
        <f ca="1" t="shared" si="8"/>
        <v>0</v>
      </c>
      <c r="G196" s="81">
        <f ca="1" t="shared" si="7"/>
        <v>0</v>
      </c>
    </row>
    <row r="197" ht="15" hidden="1" spans="1:7">
      <c r="A197" s="78" t="s">
        <v>1280</v>
      </c>
      <c r="B197" s="79" t="s">
        <v>473</v>
      </c>
      <c r="C197" s="80"/>
      <c r="D197" s="80"/>
      <c r="E197" s="80"/>
      <c r="F197" s="81">
        <f ca="1" t="shared" si="8"/>
        <v>0</v>
      </c>
      <c r="G197" s="81">
        <f ca="1" t="shared" si="7"/>
        <v>0</v>
      </c>
    </row>
    <row r="198" ht="15" hidden="1" spans="1:7">
      <c r="A198" s="78" t="s">
        <v>1281</v>
      </c>
      <c r="B198" s="79" t="s">
        <v>1282</v>
      </c>
      <c r="C198" s="80"/>
      <c r="D198" s="80"/>
      <c r="E198" s="80"/>
      <c r="F198" s="81">
        <f ca="1" t="shared" si="8"/>
        <v>0</v>
      </c>
      <c r="G198" s="81">
        <f ca="1" t="shared" si="7"/>
        <v>0</v>
      </c>
    </row>
    <row r="199" ht="27" hidden="1" spans="1:7">
      <c r="A199" s="78" t="s">
        <v>1283</v>
      </c>
      <c r="B199" s="79" t="s">
        <v>477</v>
      </c>
      <c r="C199" s="80"/>
      <c r="D199" s="80"/>
      <c r="E199" s="80"/>
      <c r="F199" s="81">
        <f ca="1" t="shared" si="8"/>
        <v>0</v>
      </c>
      <c r="G199" s="81">
        <f ca="1" t="shared" si="7"/>
        <v>0</v>
      </c>
    </row>
    <row r="200" ht="27" spans="1:7">
      <c r="A200" s="78" t="s">
        <v>1284</v>
      </c>
      <c r="B200" s="79" t="s">
        <v>1285</v>
      </c>
      <c r="C200" s="80"/>
      <c r="D200" s="80"/>
      <c r="E200" s="80"/>
      <c r="F200" s="81">
        <f ca="1" t="shared" si="8"/>
        <v>0</v>
      </c>
      <c r="G200" s="81">
        <f ca="1" t="shared" si="7"/>
        <v>0</v>
      </c>
    </row>
    <row r="201" ht="40.5" spans="1:7">
      <c r="A201" s="78" t="s">
        <v>1286</v>
      </c>
      <c r="B201" s="79" t="s">
        <v>1287</v>
      </c>
      <c r="C201" s="80">
        <v>1802</v>
      </c>
      <c r="D201" s="80">
        <v>79296</v>
      </c>
      <c r="E201" s="80"/>
      <c r="F201" s="81">
        <f>E201/C201*100%</f>
        <v>0</v>
      </c>
      <c r="G201" s="81">
        <f ca="1" t="shared" si="7"/>
        <v>0</v>
      </c>
    </row>
    <row r="202" ht="27" hidden="1" spans="1:7">
      <c r="A202" s="78" t="s">
        <v>1288</v>
      </c>
      <c r="B202" s="79" t="s">
        <v>1289</v>
      </c>
      <c r="C202" s="80"/>
      <c r="D202" s="80"/>
      <c r="E202" s="80"/>
      <c r="F202" s="81">
        <f ca="1" t="shared" ref="F202:F213" si="9">IFERROR(OFFSET($G202,0,-1)/OFFSET($G202,0,-3),)</f>
        <v>0</v>
      </c>
      <c r="G202" s="81">
        <f ca="1" t="shared" si="7"/>
        <v>0</v>
      </c>
    </row>
    <row r="203" ht="27" hidden="1" spans="1:7">
      <c r="A203" s="78" t="s">
        <v>1290</v>
      </c>
      <c r="B203" s="79" t="s">
        <v>1291</v>
      </c>
      <c r="C203" s="80"/>
      <c r="D203" s="80"/>
      <c r="E203" s="80"/>
      <c r="F203" s="81">
        <f ca="1" t="shared" si="9"/>
        <v>0</v>
      </c>
      <c r="G203" s="81">
        <f ca="1" t="shared" si="7"/>
        <v>0</v>
      </c>
    </row>
    <row r="204" ht="27" hidden="1" spans="1:7">
      <c r="A204" s="78" t="s">
        <v>1292</v>
      </c>
      <c r="B204" s="79" t="s">
        <v>1293</v>
      </c>
      <c r="C204" s="80"/>
      <c r="D204" s="80"/>
      <c r="E204" s="80"/>
      <c r="F204" s="81">
        <f ca="1" t="shared" si="9"/>
        <v>0</v>
      </c>
      <c r="G204" s="81">
        <f ca="1" t="shared" si="7"/>
        <v>0</v>
      </c>
    </row>
    <row r="205" ht="27" hidden="1" spans="1:7">
      <c r="A205" s="78" t="s">
        <v>1294</v>
      </c>
      <c r="B205" s="79" t="s">
        <v>1295</v>
      </c>
      <c r="C205" s="80"/>
      <c r="D205" s="80"/>
      <c r="E205" s="80"/>
      <c r="F205" s="81">
        <f ca="1" t="shared" si="9"/>
        <v>0</v>
      </c>
      <c r="G205" s="81">
        <f ca="1" t="shared" si="7"/>
        <v>0</v>
      </c>
    </row>
    <row r="206" ht="27" hidden="1" spans="1:7">
      <c r="A206" s="78" t="s">
        <v>1296</v>
      </c>
      <c r="B206" s="79" t="s">
        <v>1297</v>
      </c>
      <c r="C206" s="80"/>
      <c r="D206" s="80"/>
      <c r="E206" s="80"/>
      <c r="F206" s="81">
        <f ca="1" t="shared" si="9"/>
        <v>0</v>
      </c>
      <c r="G206" s="81">
        <f ca="1" t="shared" si="7"/>
        <v>0</v>
      </c>
    </row>
    <row r="207" ht="15" hidden="1" spans="1:7">
      <c r="A207" s="78" t="s">
        <v>1298</v>
      </c>
      <c r="B207" s="79" t="s">
        <v>1299</v>
      </c>
      <c r="C207" s="80"/>
      <c r="D207" s="80"/>
      <c r="E207" s="80"/>
      <c r="F207" s="81">
        <f ca="1" t="shared" si="9"/>
        <v>0</v>
      </c>
      <c r="G207" s="81">
        <f ca="1" t="shared" si="7"/>
        <v>0</v>
      </c>
    </row>
    <row r="208" ht="27" hidden="1" spans="1:7">
      <c r="A208" s="78" t="s">
        <v>1300</v>
      </c>
      <c r="B208" s="79" t="s">
        <v>1301</v>
      </c>
      <c r="C208" s="80"/>
      <c r="D208" s="80"/>
      <c r="E208" s="80"/>
      <c r="F208" s="81">
        <f ca="1" t="shared" si="9"/>
        <v>0</v>
      </c>
      <c r="G208" s="81">
        <f ca="1" t="shared" si="7"/>
        <v>0</v>
      </c>
    </row>
    <row r="209" ht="15" hidden="1" spans="1:7">
      <c r="A209" s="78" t="s">
        <v>1302</v>
      </c>
      <c r="B209" s="79" t="s">
        <v>1303</v>
      </c>
      <c r="C209" s="80"/>
      <c r="D209" s="80"/>
      <c r="E209" s="80"/>
      <c r="F209" s="81">
        <f ca="1" t="shared" si="9"/>
        <v>0</v>
      </c>
      <c r="G209" s="81">
        <f ca="1" t="shared" ref="G209:G213" si="10">IFERROR(OFFSET($G209,0,-1)/OFFSET($G209,0,-2),)</f>
        <v>0</v>
      </c>
    </row>
    <row r="210" ht="27" hidden="1" spans="1:7">
      <c r="A210" s="78" t="s">
        <v>1304</v>
      </c>
      <c r="B210" s="79" t="s">
        <v>1305</v>
      </c>
      <c r="C210" s="80"/>
      <c r="D210" s="80"/>
      <c r="E210" s="80"/>
      <c r="F210" s="81">
        <f ca="1" t="shared" si="9"/>
        <v>0</v>
      </c>
      <c r="G210" s="81">
        <f ca="1" t="shared" si="10"/>
        <v>0</v>
      </c>
    </row>
    <row r="211" ht="27" hidden="1" spans="1:7">
      <c r="A211" s="210" t="s">
        <v>1306</v>
      </c>
      <c r="B211" s="79" t="s">
        <v>1307</v>
      </c>
      <c r="C211" s="80"/>
      <c r="D211" s="80"/>
      <c r="E211" s="80"/>
      <c r="F211" s="81">
        <f ca="1" t="shared" si="9"/>
        <v>0</v>
      </c>
      <c r="G211" s="81">
        <f ca="1" t="shared" si="10"/>
        <v>0</v>
      </c>
    </row>
    <row r="212" ht="27" hidden="1" spans="1:7">
      <c r="A212" s="78" t="s">
        <v>1308</v>
      </c>
      <c r="B212" s="79" t="s">
        <v>1309</v>
      </c>
      <c r="C212" s="80"/>
      <c r="D212" s="80"/>
      <c r="E212" s="80"/>
      <c r="F212" s="81">
        <f ca="1" t="shared" si="9"/>
        <v>0</v>
      </c>
      <c r="G212" s="81">
        <f ca="1" t="shared" si="10"/>
        <v>0</v>
      </c>
    </row>
    <row r="213" ht="27" spans="1:7">
      <c r="A213" s="78" t="s">
        <v>1310</v>
      </c>
      <c r="B213" s="79" t="s">
        <v>1311</v>
      </c>
      <c r="C213" s="80"/>
      <c r="D213" s="80"/>
      <c r="E213" s="80"/>
      <c r="F213" s="81">
        <f ca="1" t="shared" si="9"/>
        <v>0</v>
      </c>
      <c r="G213" s="81">
        <f ca="1" t="shared" si="10"/>
        <v>0</v>
      </c>
    </row>
    <row r="214" ht="27" spans="1:7">
      <c r="A214" s="78" t="s">
        <v>1312</v>
      </c>
      <c r="B214" s="79" t="s">
        <v>1313</v>
      </c>
      <c r="C214" s="80">
        <v>5841</v>
      </c>
      <c r="D214" s="80">
        <v>493</v>
      </c>
      <c r="E214" s="80">
        <v>231.2</v>
      </c>
      <c r="F214" s="81">
        <f>E214/C214*100%</f>
        <v>0.0395822633110769</v>
      </c>
      <c r="G214" s="81">
        <f>E214/D214*100%</f>
        <v>0.468965517241379</v>
      </c>
    </row>
    <row r="215" ht="27" spans="1:7">
      <c r="A215" s="78" t="s">
        <v>1314</v>
      </c>
      <c r="B215" s="79" t="s">
        <v>1315</v>
      </c>
      <c r="C215" s="80"/>
      <c r="D215" s="80">
        <v>22</v>
      </c>
      <c r="E215" s="80"/>
      <c r="F215" s="81"/>
      <c r="G215" s="81"/>
    </row>
    <row r="216" ht="27" spans="1:7">
      <c r="A216" s="78" t="s">
        <v>1316</v>
      </c>
      <c r="B216" s="79" t="s">
        <v>1317</v>
      </c>
      <c r="C216" s="80"/>
      <c r="D216" s="80">
        <v>20</v>
      </c>
      <c r="E216" s="80"/>
      <c r="F216" s="81"/>
      <c r="G216" s="81"/>
    </row>
    <row r="217" ht="27" spans="1:7">
      <c r="A217" s="78" t="s">
        <v>1318</v>
      </c>
      <c r="B217" s="79" t="s">
        <v>1319</v>
      </c>
      <c r="C217" s="80"/>
      <c r="D217" s="80"/>
      <c r="E217" s="80"/>
      <c r="F217" s="81"/>
      <c r="G217" s="81"/>
    </row>
    <row r="218" ht="27" spans="1:7">
      <c r="A218" s="78" t="s">
        <v>1320</v>
      </c>
      <c r="B218" s="79" t="s">
        <v>1321</v>
      </c>
      <c r="C218" s="80"/>
      <c r="D218" s="80">
        <v>381</v>
      </c>
      <c r="E218" s="80">
        <v>182.8</v>
      </c>
      <c r="F218" s="81"/>
      <c r="G218" s="81">
        <f>E218/D218*100%</f>
        <v>0.479790026246719</v>
      </c>
    </row>
    <row r="219" ht="27" spans="1:7">
      <c r="A219" s="78" t="s">
        <v>1322</v>
      </c>
      <c r="B219" s="79" t="s">
        <v>1323</v>
      </c>
      <c r="C219" s="80"/>
      <c r="D219" s="80"/>
      <c r="E219" s="80"/>
      <c r="F219" s="81"/>
      <c r="G219" s="81"/>
    </row>
    <row r="220" ht="40.5" spans="1:7">
      <c r="A220" s="78" t="s">
        <v>1324</v>
      </c>
      <c r="B220" s="79" t="s">
        <v>1325</v>
      </c>
      <c r="C220" s="80"/>
      <c r="D220" s="80">
        <v>1178</v>
      </c>
      <c r="E220" s="80"/>
      <c r="F220" s="81"/>
      <c r="G220" s="81"/>
    </row>
    <row r="221" ht="27" spans="1:7">
      <c r="A221" s="78" t="s">
        <v>1326</v>
      </c>
      <c r="B221" s="79" t="s">
        <v>1327</v>
      </c>
      <c r="C221" s="80"/>
      <c r="D221" s="80"/>
      <c r="E221" s="80"/>
      <c r="F221" s="81"/>
      <c r="G221" s="81"/>
    </row>
    <row r="222" ht="27" spans="1:7">
      <c r="A222" s="78" t="s">
        <v>1328</v>
      </c>
      <c r="B222" s="79" t="s">
        <v>1329</v>
      </c>
      <c r="C222" s="80"/>
      <c r="D222" s="80"/>
      <c r="E222" s="80"/>
      <c r="F222" s="81"/>
      <c r="G222" s="81"/>
    </row>
    <row r="223" ht="27" spans="1:7">
      <c r="A223" s="78" t="s">
        <v>1330</v>
      </c>
      <c r="B223" s="79" t="s">
        <v>1331</v>
      </c>
      <c r="C223" s="80"/>
      <c r="D223" s="80">
        <v>55</v>
      </c>
      <c r="E223" s="80"/>
      <c r="F223" s="81"/>
      <c r="G223" s="81">
        <f>E223/D223*100%</f>
        <v>0</v>
      </c>
    </row>
    <row r="224" ht="15" spans="1:7">
      <c r="A224" s="78" t="s">
        <v>1332</v>
      </c>
      <c r="B224" s="79" t="s">
        <v>435</v>
      </c>
      <c r="C224" s="80"/>
      <c r="D224" s="80"/>
      <c r="E224" s="80"/>
      <c r="F224" s="81"/>
      <c r="G224" s="81"/>
    </row>
    <row r="225" ht="40.5" hidden="1" spans="1:7">
      <c r="A225" s="78" t="s">
        <v>1333</v>
      </c>
      <c r="B225" s="79" t="s">
        <v>1334</v>
      </c>
      <c r="C225" s="80"/>
      <c r="D225" s="80"/>
      <c r="E225" s="80"/>
      <c r="F225" s="81"/>
      <c r="G225" s="81"/>
    </row>
    <row r="226" ht="27" hidden="1" spans="1:7">
      <c r="A226" s="78" t="s">
        <v>1335</v>
      </c>
      <c r="B226" s="79" t="s">
        <v>1336</v>
      </c>
      <c r="C226" s="80"/>
      <c r="D226" s="80"/>
      <c r="E226" s="80"/>
      <c r="F226" s="81"/>
      <c r="G226" s="81"/>
    </row>
    <row r="227" ht="27" hidden="1" spans="1:7">
      <c r="A227" s="78" t="s">
        <v>1337</v>
      </c>
      <c r="B227" s="79" t="s">
        <v>1338</v>
      </c>
      <c r="C227" s="80"/>
      <c r="D227" s="80"/>
      <c r="E227" s="80"/>
      <c r="F227" s="81"/>
      <c r="G227" s="81"/>
    </row>
    <row r="228" ht="27" hidden="1" spans="1:7">
      <c r="A228" s="78" t="s">
        <v>1339</v>
      </c>
      <c r="B228" s="79" t="s">
        <v>1340</v>
      </c>
      <c r="C228" s="80"/>
      <c r="D228" s="80"/>
      <c r="E228" s="80"/>
      <c r="F228" s="81"/>
      <c r="G228" s="81"/>
    </row>
    <row r="229" ht="27" hidden="1" spans="1:7">
      <c r="A229" s="78" t="s">
        <v>1341</v>
      </c>
      <c r="B229" s="79" t="s">
        <v>1342</v>
      </c>
      <c r="C229" s="80"/>
      <c r="D229" s="80"/>
      <c r="E229" s="80"/>
      <c r="F229" s="81"/>
      <c r="G229" s="81"/>
    </row>
    <row r="230" ht="27" hidden="1" spans="1:7">
      <c r="A230" s="78" t="s">
        <v>1343</v>
      </c>
      <c r="B230" s="79" t="s">
        <v>1344</v>
      </c>
      <c r="C230" s="80"/>
      <c r="D230" s="80"/>
      <c r="E230" s="80"/>
      <c r="F230" s="81"/>
      <c r="G230" s="81"/>
    </row>
    <row r="231" ht="27" hidden="1" spans="1:7">
      <c r="A231" s="78" t="s">
        <v>1345</v>
      </c>
      <c r="B231" s="79" t="s">
        <v>1346</v>
      </c>
      <c r="C231" s="80"/>
      <c r="D231" s="80"/>
      <c r="E231" s="80"/>
      <c r="F231" s="81"/>
      <c r="G231" s="81"/>
    </row>
    <row r="232" ht="27" hidden="1" spans="1:7">
      <c r="A232" s="78" t="s">
        <v>1347</v>
      </c>
      <c r="B232" s="79" t="s">
        <v>1348</v>
      </c>
      <c r="C232" s="80"/>
      <c r="D232" s="80"/>
      <c r="E232" s="80"/>
      <c r="F232" s="81"/>
      <c r="G232" s="81"/>
    </row>
    <row r="233" ht="27" hidden="1" spans="1:7">
      <c r="A233" s="78" t="s">
        <v>1349</v>
      </c>
      <c r="B233" s="79" t="s">
        <v>1350</v>
      </c>
      <c r="C233" s="80"/>
      <c r="D233" s="80"/>
      <c r="E233" s="80"/>
      <c r="F233" s="81"/>
      <c r="G233" s="81"/>
    </row>
    <row r="234" ht="27" hidden="1" spans="1:7">
      <c r="A234" s="78" t="s">
        <v>1351</v>
      </c>
      <c r="B234" s="79" t="s">
        <v>1352</v>
      </c>
      <c r="C234" s="80"/>
      <c r="D234" s="80"/>
      <c r="E234" s="80"/>
      <c r="F234" s="81"/>
      <c r="G234" s="81"/>
    </row>
    <row r="235" ht="27" spans="1:7">
      <c r="A235" s="78" t="s">
        <v>1353</v>
      </c>
      <c r="B235" s="79" t="s">
        <v>1354</v>
      </c>
      <c r="C235" s="80">
        <v>360</v>
      </c>
      <c r="D235" s="80">
        <v>1123</v>
      </c>
      <c r="E235" s="80">
        <v>1889</v>
      </c>
      <c r="F235" s="81">
        <f t="shared" ref="F235:F238" si="11">E235/C235*100%</f>
        <v>5.24722222222222</v>
      </c>
      <c r="G235" s="81">
        <f t="shared" ref="G235:G238" si="12">E235/D235*100%</f>
        <v>1.68210151380232</v>
      </c>
    </row>
    <row r="236" ht="27" spans="1:7">
      <c r="A236" s="78" t="s">
        <v>1355</v>
      </c>
      <c r="B236" s="79" t="s">
        <v>1356</v>
      </c>
      <c r="C236" s="80"/>
      <c r="D236" s="80"/>
      <c r="E236" s="80"/>
      <c r="F236" s="81"/>
      <c r="G236" s="81"/>
    </row>
    <row r="237" ht="27" spans="1:7">
      <c r="A237" s="78" t="s">
        <v>1357</v>
      </c>
      <c r="B237" s="79" t="s">
        <v>1358</v>
      </c>
      <c r="C237" s="80">
        <v>12050</v>
      </c>
      <c r="D237" s="80">
        <v>12043</v>
      </c>
      <c r="E237" s="80">
        <v>11611</v>
      </c>
      <c r="F237" s="81">
        <f t="shared" si="11"/>
        <v>0.96356846473029</v>
      </c>
      <c r="G237" s="81">
        <f t="shared" si="12"/>
        <v>0.964128539400482</v>
      </c>
    </row>
    <row r="238" ht="27" spans="1:7">
      <c r="A238" s="78" t="s">
        <v>1359</v>
      </c>
      <c r="B238" s="79" t="s">
        <v>1360</v>
      </c>
      <c r="C238" s="80">
        <v>13120</v>
      </c>
      <c r="D238" s="80">
        <v>11760</v>
      </c>
      <c r="E238" s="80">
        <v>11641</v>
      </c>
      <c r="F238" s="81">
        <f t="shared" si="11"/>
        <v>0.887271341463415</v>
      </c>
      <c r="G238" s="81">
        <f t="shared" si="12"/>
        <v>0.989880952380952</v>
      </c>
    </row>
    <row r="239" ht="27" spans="1:7">
      <c r="A239" s="78" t="s">
        <v>1361</v>
      </c>
      <c r="B239" s="79" t="s">
        <v>1362</v>
      </c>
      <c r="C239" s="80"/>
      <c r="D239" s="80"/>
      <c r="E239" s="80">
        <v>2859</v>
      </c>
      <c r="F239" s="81"/>
      <c r="G239" s="81"/>
    </row>
    <row r="240" ht="40.5" hidden="1" spans="1:7">
      <c r="A240" s="78" t="s">
        <v>1363</v>
      </c>
      <c r="B240" s="79" t="s">
        <v>1364</v>
      </c>
      <c r="C240" s="80"/>
      <c r="D240" s="80"/>
      <c r="E240" s="80"/>
      <c r="F240" s="81"/>
      <c r="G240" s="81"/>
    </row>
    <row r="241" ht="27" hidden="1" spans="1:7">
      <c r="A241" s="78" t="s">
        <v>1365</v>
      </c>
      <c r="B241" s="79" t="s">
        <v>1366</v>
      </c>
      <c r="C241" s="80"/>
      <c r="D241" s="80"/>
      <c r="E241" s="80"/>
      <c r="F241" s="81"/>
      <c r="G241" s="81"/>
    </row>
    <row r="242" ht="27" hidden="1" spans="1:7">
      <c r="A242" s="78" t="s">
        <v>1367</v>
      </c>
      <c r="B242" s="79" t="s">
        <v>1368</v>
      </c>
      <c r="C242" s="80"/>
      <c r="D242" s="80"/>
      <c r="E242" s="80"/>
      <c r="F242" s="81"/>
      <c r="G242" s="81"/>
    </row>
    <row r="243" ht="27" hidden="1" spans="1:7">
      <c r="A243" s="78" t="s">
        <v>1369</v>
      </c>
      <c r="B243" s="79" t="s">
        <v>1370</v>
      </c>
      <c r="C243" s="80"/>
      <c r="D243" s="80"/>
      <c r="E243" s="80"/>
      <c r="F243" s="81"/>
      <c r="G243" s="81"/>
    </row>
    <row r="244" ht="27" hidden="1" spans="1:7">
      <c r="A244" s="78" t="s">
        <v>1371</v>
      </c>
      <c r="B244" s="79" t="s">
        <v>1372</v>
      </c>
      <c r="C244" s="80"/>
      <c r="D244" s="80"/>
      <c r="E244" s="80"/>
      <c r="F244" s="81"/>
      <c r="G244" s="81"/>
    </row>
    <row r="245" ht="27" hidden="1" spans="1:7">
      <c r="A245" s="78" t="s">
        <v>1373</v>
      </c>
      <c r="B245" s="79" t="s">
        <v>1374</v>
      </c>
      <c r="C245" s="80"/>
      <c r="D245" s="80"/>
      <c r="E245" s="80"/>
      <c r="F245" s="81"/>
      <c r="G245" s="81"/>
    </row>
    <row r="246" ht="27" hidden="1" spans="1:7">
      <c r="A246" s="78" t="s">
        <v>1375</v>
      </c>
      <c r="B246" s="79" t="s">
        <v>1376</v>
      </c>
      <c r="C246" s="80"/>
      <c r="D246" s="80"/>
      <c r="E246" s="80"/>
      <c r="F246" s="81"/>
      <c r="G246" s="81"/>
    </row>
    <row r="247" ht="27" hidden="1" spans="1:7">
      <c r="A247" s="78" t="s">
        <v>1377</v>
      </c>
      <c r="B247" s="79" t="s">
        <v>1378</v>
      </c>
      <c r="C247" s="80"/>
      <c r="D247" s="80"/>
      <c r="E247" s="80"/>
      <c r="F247" s="81"/>
      <c r="G247" s="81"/>
    </row>
    <row r="248" ht="27" hidden="1" spans="1:7">
      <c r="A248" s="78" t="s">
        <v>1379</v>
      </c>
      <c r="B248" s="79" t="s">
        <v>1380</v>
      </c>
      <c r="C248" s="80"/>
      <c r="D248" s="80"/>
      <c r="E248" s="80"/>
      <c r="F248" s="81"/>
      <c r="G248" s="81"/>
    </row>
    <row r="249" ht="27" spans="1:7">
      <c r="A249" s="78" t="s">
        <v>1381</v>
      </c>
      <c r="B249" s="79" t="s">
        <v>1382</v>
      </c>
      <c r="C249" s="80"/>
      <c r="D249" s="80"/>
      <c r="E249" s="80"/>
      <c r="F249" s="81"/>
      <c r="G249" s="81"/>
    </row>
    <row r="250" ht="27" spans="1:7">
      <c r="A250" s="78" t="s">
        <v>1383</v>
      </c>
      <c r="B250" s="79" t="s">
        <v>1384</v>
      </c>
      <c r="C250" s="80"/>
      <c r="D250" s="80">
        <v>1</v>
      </c>
      <c r="E250" s="80"/>
      <c r="F250" s="81"/>
      <c r="G250" s="81"/>
    </row>
    <row r="251" ht="27" spans="1:7">
      <c r="A251" s="78" t="s">
        <v>1385</v>
      </c>
      <c r="B251" s="79" t="s">
        <v>1386</v>
      </c>
      <c r="C251" s="80"/>
      <c r="D251" s="80"/>
      <c r="E251" s="80"/>
      <c r="F251" s="81"/>
      <c r="G251" s="81"/>
    </row>
    <row r="252" ht="27" spans="1:7">
      <c r="A252" s="78" t="s">
        <v>1387</v>
      </c>
      <c r="B252" s="79" t="s">
        <v>1388</v>
      </c>
      <c r="C252" s="80"/>
      <c r="D252" s="80">
        <v>2</v>
      </c>
      <c r="E252" s="80"/>
      <c r="F252" s="81"/>
      <c r="G252" s="81"/>
    </row>
    <row r="253" ht="40.5" spans="1:7">
      <c r="A253" s="78" t="s">
        <v>1389</v>
      </c>
      <c r="B253" s="79" t="s">
        <v>1390</v>
      </c>
      <c r="C253" s="80"/>
      <c r="D253" s="80">
        <v>1</v>
      </c>
      <c r="E253" s="80"/>
      <c r="F253" s="81"/>
      <c r="G253" s="81"/>
    </row>
    <row r="254" ht="27" hidden="1" spans="1:7">
      <c r="A254" s="78" t="s">
        <v>1391</v>
      </c>
      <c r="B254" s="79" t="s">
        <v>1392</v>
      </c>
      <c r="C254" s="80"/>
      <c r="D254" s="80"/>
      <c r="E254" s="80"/>
      <c r="F254" s="81"/>
      <c r="G254" s="81"/>
    </row>
    <row r="255" ht="15" hidden="1" spans="1:7">
      <c r="A255" s="78" t="s">
        <v>1393</v>
      </c>
      <c r="B255" s="79" t="s">
        <v>1394</v>
      </c>
      <c r="C255" s="80"/>
      <c r="D255" s="80"/>
      <c r="E255" s="80"/>
      <c r="F255" s="81"/>
      <c r="G255" s="81"/>
    </row>
    <row r="256" ht="27" hidden="1" spans="1:7">
      <c r="A256" s="78" t="s">
        <v>1395</v>
      </c>
      <c r="B256" s="79" t="s">
        <v>1396</v>
      </c>
      <c r="C256" s="80"/>
      <c r="D256" s="80"/>
      <c r="E256" s="80"/>
      <c r="F256" s="81"/>
      <c r="G256" s="81"/>
    </row>
    <row r="257" ht="15" hidden="1" spans="1:7">
      <c r="A257" s="78" t="s">
        <v>1397</v>
      </c>
      <c r="B257" s="79" t="s">
        <v>1398</v>
      </c>
      <c r="C257" s="80"/>
      <c r="D257" s="80"/>
      <c r="E257" s="80"/>
      <c r="F257" s="81"/>
      <c r="G257" s="81"/>
    </row>
    <row r="258" ht="15" hidden="1" spans="1:7">
      <c r="A258" s="78" t="s">
        <v>1399</v>
      </c>
      <c r="B258" s="79" t="s">
        <v>1400</v>
      </c>
      <c r="C258" s="80"/>
      <c r="D258" s="80"/>
      <c r="E258" s="80"/>
      <c r="F258" s="81"/>
      <c r="G258" s="81"/>
    </row>
    <row r="259" ht="15" hidden="1" spans="1:7">
      <c r="A259" s="78" t="s">
        <v>1401</v>
      </c>
      <c r="B259" s="79" t="s">
        <v>1402</v>
      </c>
      <c r="C259" s="80"/>
      <c r="D259" s="80"/>
      <c r="E259" s="80"/>
      <c r="F259" s="81"/>
      <c r="G259" s="81"/>
    </row>
    <row r="260" ht="15" hidden="1" spans="1:7">
      <c r="A260" s="78" t="s">
        <v>1403</v>
      </c>
      <c r="B260" s="79" t="s">
        <v>1404</v>
      </c>
      <c r="C260" s="80"/>
      <c r="D260" s="80"/>
      <c r="E260" s="80"/>
      <c r="F260" s="81"/>
      <c r="G260" s="81"/>
    </row>
    <row r="261" ht="15" hidden="1" spans="1:7">
      <c r="A261" s="78" t="s">
        <v>1405</v>
      </c>
      <c r="B261" s="79" t="s">
        <v>1406</v>
      </c>
      <c r="C261" s="80"/>
      <c r="D261" s="80"/>
      <c r="E261" s="80"/>
      <c r="F261" s="81"/>
      <c r="G261" s="81"/>
    </row>
    <row r="262" ht="15" hidden="1" spans="1:7">
      <c r="A262" s="78" t="s">
        <v>1407</v>
      </c>
      <c r="B262" s="79" t="s">
        <v>1408</v>
      </c>
      <c r="C262" s="80"/>
      <c r="D262" s="80"/>
      <c r="E262" s="80"/>
      <c r="F262" s="81"/>
      <c r="G262" s="81"/>
    </row>
    <row r="263" ht="15" hidden="1" spans="1:7">
      <c r="A263" s="78" t="s">
        <v>1409</v>
      </c>
      <c r="B263" s="79" t="s">
        <v>1410</v>
      </c>
      <c r="C263" s="80"/>
      <c r="D263" s="80"/>
      <c r="E263" s="80"/>
      <c r="F263" s="81"/>
      <c r="G263" s="81"/>
    </row>
    <row r="264" ht="15" hidden="1" spans="1:7">
      <c r="A264" s="78" t="s">
        <v>1411</v>
      </c>
      <c r="B264" s="79" t="s">
        <v>1412</v>
      </c>
      <c r="C264" s="80"/>
      <c r="D264" s="80"/>
      <c r="E264" s="80"/>
      <c r="F264" s="81"/>
      <c r="G264" s="81"/>
    </row>
    <row r="265" ht="27" hidden="1" spans="1:7">
      <c r="A265" s="78" t="s">
        <v>1413</v>
      </c>
      <c r="B265" s="79" t="s">
        <v>1414</v>
      </c>
      <c r="C265" s="80"/>
      <c r="D265" s="80"/>
      <c r="E265" s="80"/>
      <c r="F265" s="81"/>
      <c r="G265" s="81"/>
    </row>
    <row r="266" ht="15" hidden="1" spans="1:7">
      <c r="A266" s="78" t="s">
        <v>1415</v>
      </c>
      <c r="B266" s="79" t="s">
        <v>1416</v>
      </c>
      <c r="C266" s="80"/>
      <c r="D266" s="80"/>
      <c r="E266" s="80"/>
      <c r="F266" s="81"/>
      <c r="G266" s="81"/>
    </row>
    <row r="267" ht="15" hidden="1" spans="1:7">
      <c r="A267" s="78" t="s">
        <v>1417</v>
      </c>
      <c r="B267" s="79" t="s">
        <v>1418</v>
      </c>
      <c r="C267" s="80"/>
      <c r="D267" s="80"/>
      <c r="E267" s="80"/>
      <c r="F267" s="81"/>
      <c r="G267" s="81"/>
    </row>
    <row r="268" ht="15" hidden="1" spans="1:7">
      <c r="A268" s="78" t="s">
        <v>1419</v>
      </c>
      <c r="B268" s="79" t="s">
        <v>1420</v>
      </c>
      <c r="C268" s="80"/>
      <c r="D268" s="80"/>
      <c r="E268" s="80"/>
      <c r="F268" s="81"/>
      <c r="G268" s="81"/>
    </row>
    <row r="269" ht="15" hidden="1" spans="1:7">
      <c r="A269" s="78" t="s">
        <v>1421</v>
      </c>
      <c r="B269" s="79" t="s">
        <v>1422</v>
      </c>
      <c r="C269" s="80"/>
      <c r="D269" s="80"/>
      <c r="E269" s="80"/>
      <c r="F269" s="81"/>
      <c r="G269" s="81"/>
    </row>
    <row r="270" ht="15" spans="1:7">
      <c r="A270" s="78" t="s">
        <v>1423</v>
      </c>
      <c r="B270" s="79" t="s">
        <v>1424</v>
      </c>
      <c r="C270" s="80"/>
      <c r="D270" s="80"/>
      <c r="E270" s="80"/>
      <c r="F270" s="81"/>
      <c r="G270" s="81"/>
    </row>
    <row r="271" ht="15" spans="1:7">
      <c r="A271" s="78" t="s">
        <v>1425</v>
      </c>
      <c r="B271" s="79" t="s">
        <v>1426</v>
      </c>
      <c r="C271" s="80">
        <v>124</v>
      </c>
      <c r="D271" s="80"/>
      <c r="E271" s="80"/>
      <c r="F271" s="81"/>
      <c r="G271" s="81"/>
    </row>
    <row r="272" ht="15" spans="1:7">
      <c r="A272" s="78" t="s">
        <v>1427</v>
      </c>
      <c r="B272" s="79" t="s">
        <v>1428</v>
      </c>
      <c r="C272" s="80"/>
      <c r="D272" s="80"/>
      <c r="E272" s="80"/>
      <c r="F272" s="81"/>
      <c r="G272" s="81"/>
    </row>
    <row r="273" ht="15" spans="1:7">
      <c r="A273" s="78" t="s">
        <v>1429</v>
      </c>
      <c r="B273" s="79" t="s">
        <v>1430</v>
      </c>
      <c r="C273" s="80"/>
      <c r="D273" s="80"/>
      <c r="E273" s="80"/>
      <c r="F273" s="81"/>
      <c r="G273" s="81"/>
    </row>
    <row r="274" ht="27" spans="1:7">
      <c r="A274" s="215" t="s">
        <v>1431</v>
      </c>
      <c r="B274" s="85" t="s">
        <v>1432</v>
      </c>
      <c r="C274" s="80"/>
      <c r="D274" s="80"/>
      <c r="E274" s="80"/>
      <c r="F274" s="81"/>
      <c r="G274" s="81"/>
    </row>
    <row r="275" ht="27" spans="1:7">
      <c r="A275" s="212" t="s">
        <v>1433</v>
      </c>
      <c r="B275" s="87" t="s">
        <v>1434</v>
      </c>
      <c r="C275" s="80"/>
      <c r="D275" s="80"/>
      <c r="E275" s="80"/>
      <c r="F275" s="81"/>
      <c r="G275" s="81"/>
    </row>
    <row r="276" ht="15" spans="1:7">
      <c r="A276" s="210" t="s">
        <v>1435</v>
      </c>
      <c r="B276" s="88" t="s">
        <v>1436</v>
      </c>
      <c r="C276" s="80"/>
      <c r="D276" s="80">
        <v>287</v>
      </c>
      <c r="E276" s="80"/>
      <c r="F276" s="81"/>
      <c r="G276" s="81"/>
    </row>
    <row r="277" ht="27" spans="1:7">
      <c r="A277" s="212" t="s">
        <v>1437</v>
      </c>
      <c r="B277" s="87" t="s">
        <v>1438</v>
      </c>
      <c r="C277" s="80"/>
      <c r="D277" s="80"/>
      <c r="E277" s="80"/>
      <c r="F277" s="81"/>
      <c r="G277" s="81"/>
    </row>
    <row r="278" ht="27" spans="1:7">
      <c r="A278" s="78" t="s">
        <v>1439</v>
      </c>
      <c r="B278" s="79" t="s">
        <v>1440</v>
      </c>
      <c r="C278" s="80"/>
      <c r="D278" s="80"/>
      <c r="E278" s="80"/>
      <c r="F278" s="81"/>
      <c r="G278" s="81"/>
    </row>
    <row r="279" ht="27" spans="1:7">
      <c r="A279" s="78" t="s">
        <v>1441</v>
      </c>
      <c r="B279" s="79" t="s">
        <v>1442</v>
      </c>
      <c r="C279" s="80"/>
      <c r="D279" s="80"/>
      <c r="E279" s="80"/>
      <c r="F279" s="81"/>
      <c r="G279" s="81"/>
    </row>
    <row r="280" ht="27" spans="1:7">
      <c r="A280" s="78" t="s">
        <v>1443</v>
      </c>
      <c r="B280" s="79" t="s">
        <v>1444</v>
      </c>
      <c r="C280" s="80">
        <v>50000</v>
      </c>
      <c r="D280" s="80">
        <v>30000</v>
      </c>
      <c r="E280" s="80">
        <v>20000</v>
      </c>
      <c r="F280" s="81">
        <f t="shared" ref="F280:F284" si="13">E280/C280*100%</f>
        <v>0.4</v>
      </c>
      <c r="G280" s="81">
        <f t="shared" ref="G280:G284" si="14">E280/D280*100%</f>
        <v>0.666666666666667</v>
      </c>
    </row>
    <row r="281" ht="15" spans="1:7">
      <c r="A281" s="78" t="s">
        <v>1445</v>
      </c>
      <c r="B281" s="79" t="s">
        <v>1446</v>
      </c>
      <c r="C281" s="80">
        <v>41400</v>
      </c>
      <c r="D281" s="80">
        <v>25841</v>
      </c>
      <c r="E281" s="80">
        <v>5841</v>
      </c>
      <c r="F281" s="81">
        <f t="shared" si="13"/>
        <v>0.141086956521739</v>
      </c>
      <c r="G281" s="81">
        <f t="shared" si="14"/>
        <v>0.22603614411207</v>
      </c>
    </row>
    <row r="282" ht="15" spans="1:7">
      <c r="A282" s="78" t="s">
        <v>672</v>
      </c>
      <c r="B282" s="79" t="s">
        <v>673</v>
      </c>
      <c r="C282" s="80"/>
      <c r="D282" s="80"/>
      <c r="E282" s="80"/>
      <c r="F282" s="81"/>
      <c r="G282" s="81"/>
    </row>
    <row r="283" ht="27" spans="1:7">
      <c r="A283" s="78" t="s">
        <v>1447</v>
      </c>
      <c r="B283" s="79" t="s">
        <v>1448</v>
      </c>
      <c r="C283" s="80"/>
      <c r="D283" s="80"/>
      <c r="E283" s="80"/>
      <c r="F283" s="81"/>
      <c r="G283" s="81"/>
    </row>
    <row r="284" ht="27" spans="1:7">
      <c r="A284" s="78" t="s">
        <v>1449</v>
      </c>
      <c r="B284" s="79" t="s">
        <v>1450</v>
      </c>
      <c r="C284" s="80">
        <v>4475</v>
      </c>
      <c r="D284" s="80">
        <v>49573</v>
      </c>
      <c r="E284" s="80">
        <v>3900</v>
      </c>
      <c r="F284" s="81">
        <f t="shared" si="13"/>
        <v>0.871508379888268</v>
      </c>
      <c r="G284" s="81">
        <f t="shared" si="14"/>
        <v>0.0786718576644544</v>
      </c>
    </row>
  </sheetData>
  <mergeCells count="6">
    <mergeCell ref="A2:G2"/>
    <mergeCell ref="E4:G4"/>
    <mergeCell ref="A4:A5"/>
    <mergeCell ref="B4:B5"/>
    <mergeCell ref="C4:C5"/>
    <mergeCell ref="D4:D5"/>
  </mergeCells>
  <pageMargins left="0.75" right="0.75" top="0.270000010728836" bottom="0.270000010728836" header="0" footer="0"/>
  <pageSetup paperSize="9"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
  <sheetViews>
    <sheetView workbookViewId="0">
      <selection activeCell="J22" sqref="J22"/>
    </sheetView>
  </sheetViews>
  <sheetFormatPr defaultColWidth="10" defaultRowHeight="13.5" outlineLevelCol="5"/>
  <cols>
    <col min="1" max="1" width="15" customWidth="1"/>
    <col min="2" max="2" width="14" customWidth="1"/>
    <col min="3" max="3" width="11.625" customWidth="1"/>
    <col min="4" max="4" width="12.875" customWidth="1"/>
    <col min="5" max="5" width="10.625" customWidth="1"/>
  </cols>
  <sheetData>
    <row r="1" ht="14.3" customHeight="1" spans="1:3">
      <c r="A1" s="57" t="s">
        <v>1584</v>
      </c>
      <c r="B1" s="57"/>
      <c r="C1" s="57"/>
    </row>
    <row r="2" ht="28.45" customHeight="1" spans="1:6">
      <c r="A2" s="65" t="s">
        <v>1585</v>
      </c>
      <c r="B2" s="65"/>
      <c r="C2" s="65"/>
      <c r="D2" s="65"/>
      <c r="E2" s="65"/>
      <c r="F2" s="65"/>
    </row>
    <row r="3" ht="18.05" customHeight="1" spans="1:3">
      <c r="A3" s="59" t="s">
        <v>21</v>
      </c>
      <c r="B3" s="59"/>
      <c r="C3" s="59"/>
    </row>
    <row r="4" ht="41" customHeight="1" spans="1:6">
      <c r="A4" s="66" t="s">
        <v>22</v>
      </c>
      <c r="B4" s="67" t="s">
        <v>826</v>
      </c>
      <c r="C4" s="67"/>
      <c r="D4" s="67" t="s">
        <v>827</v>
      </c>
      <c r="E4" s="67"/>
      <c r="F4" s="67" t="s">
        <v>828</v>
      </c>
    </row>
    <row r="5" ht="41" customHeight="1" spans="1:6">
      <c r="A5" s="66"/>
      <c r="B5" s="67" t="s">
        <v>750</v>
      </c>
      <c r="C5" s="67" t="s">
        <v>1586</v>
      </c>
      <c r="D5" s="67" t="s">
        <v>750</v>
      </c>
      <c r="E5" s="67" t="s">
        <v>1586</v>
      </c>
      <c r="F5" s="67"/>
    </row>
    <row r="6" ht="36" customHeight="1" spans="1:6">
      <c r="A6" s="68" t="s">
        <v>830</v>
      </c>
      <c r="B6" s="68">
        <v>888200</v>
      </c>
      <c r="C6" s="68">
        <v>888200</v>
      </c>
      <c r="D6" s="68">
        <v>883370</v>
      </c>
      <c r="E6" s="68">
        <v>883370</v>
      </c>
      <c r="F6" s="68"/>
    </row>
    <row r="7" ht="20.25" spans="1:6">
      <c r="A7" s="68"/>
      <c r="B7" s="68"/>
      <c r="C7" s="68"/>
      <c r="D7" s="68"/>
      <c r="E7" s="68"/>
      <c r="F7" s="68"/>
    </row>
    <row r="8" ht="20.25" spans="1:6">
      <c r="A8" s="68"/>
      <c r="B8" s="68"/>
      <c r="C8" s="68"/>
      <c r="D8" s="68"/>
      <c r="E8" s="68"/>
      <c r="F8" s="68"/>
    </row>
    <row r="9" ht="20.25" spans="1:6">
      <c r="A9" s="68"/>
      <c r="B9" s="68"/>
      <c r="C9" s="68"/>
      <c r="D9" s="68"/>
      <c r="E9" s="68"/>
      <c r="F9" s="68"/>
    </row>
    <row r="10" ht="20.25" spans="1:6">
      <c r="A10" s="68"/>
      <c r="B10" s="68"/>
      <c r="C10" s="68"/>
      <c r="D10" s="68"/>
      <c r="E10" s="68"/>
      <c r="F10" s="68"/>
    </row>
  </sheetData>
  <mergeCells count="6">
    <mergeCell ref="A2:F2"/>
    <mergeCell ref="A3:C3"/>
    <mergeCell ref="B4:C4"/>
    <mergeCell ref="D4:E4"/>
    <mergeCell ref="A4:A5"/>
    <mergeCell ref="F4:F5"/>
  </mergeCells>
  <pageMargins left="0.75" right="0.75" top="0.270000010728836" bottom="0.270000010728836" header="0" footer="0"/>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2"/>
  <sheetViews>
    <sheetView workbookViewId="0">
      <selection activeCell="I10" sqref="I10"/>
    </sheetView>
  </sheetViews>
  <sheetFormatPr defaultColWidth="10" defaultRowHeight="13.5" outlineLevelCol="2"/>
  <cols>
    <col min="1" max="1" width="21.5" customWidth="1"/>
    <col min="2" max="2" width="19.5416666666667" customWidth="1"/>
    <col min="3" max="3" width="19.7583333333333" customWidth="1"/>
  </cols>
  <sheetData>
    <row r="1" ht="14.3" customHeight="1" spans="1:3">
      <c r="A1" s="57" t="s">
        <v>1587</v>
      </c>
      <c r="B1" s="57"/>
      <c r="C1" s="57"/>
    </row>
    <row r="2" ht="28.45" customHeight="1" spans="1:3">
      <c r="A2" s="58" t="s">
        <v>1588</v>
      </c>
      <c r="B2" s="58"/>
      <c r="C2" s="58"/>
    </row>
    <row r="3" ht="14.3" customHeight="1" spans="1:3">
      <c r="A3" s="59" t="s">
        <v>21</v>
      </c>
      <c r="B3" s="59"/>
      <c r="C3" s="59"/>
    </row>
    <row r="4" ht="48" customHeight="1" spans="1:3">
      <c r="A4" s="60" t="s">
        <v>1589</v>
      </c>
      <c r="B4" s="60" t="s">
        <v>24</v>
      </c>
      <c r="C4" s="60" t="s">
        <v>828</v>
      </c>
    </row>
    <row r="5" ht="48" customHeight="1" spans="1:3">
      <c r="A5" s="63" t="s">
        <v>48</v>
      </c>
      <c r="B5" s="60">
        <v>0</v>
      </c>
      <c r="C5" s="62"/>
    </row>
    <row r="6" ht="48" customHeight="1" spans="1:3">
      <c r="A6" s="60" t="s">
        <v>1590</v>
      </c>
      <c r="B6" s="60">
        <v>0</v>
      </c>
      <c r="C6" s="62"/>
    </row>
    <row r="7" ht="48" customHeight="1" spans="1:3">
      <c r="A7" s="61" t="s">
        <v>506</v>
      </c>
      <c r="B7" s="60">
        <v>31</v>
      </c>
      <c r="C7" s="62"/>
    </row>
    <row r="8" ht="48" customHeight="1" spans="1:3">
      <c r="A8" s="61" t="s">
        <v>1591</v>
      </c>
      <c r="B8" s="60">
        <v>31</v>
      </c>
      <c r="C8" s="62"/>
    </row>
    <row r="9" ht="48" customHeight="1" spans="1:3">
      <c r="A9" s="60" t="s">
        <v>1592</v>
      </c>
      <c r="B9" s="60">
        <v>0</v>
      </c>
      <c r="C9" s="62"/>
    </row>
    <row r="10" ht="48" customHeight="1" spans="1:3">
      <c r="A10" s="61" t="s">
        <v>1593</v>
      </c>
      <c r="B10" s="64">
        <v>0</v>
      </c>
      <c r="C10" s="62"/>
    </row>
    <row r="11" ht="48" customHeight="1" spans="1:3">
      <c r="A11" s="61" t="s">
        <v>1594</v>
      </c>
      <c r="B11" s="60"/>
      <c r="C11" s="62"/>
    </row>
    <row r="12" ht="48" customHeight="1" spans="1:3">
      <c r="A12" s="63" t="s">
        <v>743</v>
      </c>
      <c r="B12" s="60">
        <v>31</v>
      </c>
      <c r="C12" s="62"/>
    </row>
  </sheetData>
  <mergeCells count="2">
    <mergeCell ref="A2:C2"/>
    <mergeCell ref="A3:C3"/>
  </mergeCells>
  <pageMargins left="0.75" right="0.75" top="0.270000010728836" bottom="0.270000010728836" header="0" footer="0"/>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3"/>
  <sheetViews>
    <sheetView workbookViewId="0">
      <selection activeCell="F8" sqref="F8"/>
    </sheetView>
  </sheetViews>
  <sheetFormatPr defaultColWidth="10" defaultRowHeight="13.5" outlineLevelCol="2"/>
  <cols>
    <col min="1" max="1" width="25.6416666666667" customWidth="1"/>
    <col min="2" max="2" width="19" customWidth="1"/>
    <col min="3" max="3" width="19.7583333333333" customWidth="1"/>
  </cols>
  <sheetData>
    <row r="1" ht="14.3" customHeight="1" spans="1:3">
      <c r="A1" s="57" t="s">
        <v>1595</v>
      </c>
      <c r="B1" s="57"/>
      <c r="C1" s="57"/>
    </row>
    <row r="2" ht="28.45" customHeight="1" spans="1:3">
      <c r="A2" s="58" t="s">
        <v>1596</v>
      </c>
      <c r="B2" s="58"/>
      <c r="C2" s="58"/>
    </row>
    <row r="3" ht="14.3" customHeight="1" spans="1:3">
      <c r="A3" s="59" t="s">
        <v>21</v>
      </c>
      <c r="B3" s="59"/>
      <c r="C3" s="59"/>
    </row>
    <row r="4" ht="45" customHeight="1" spans="1:3">
      <c r="A4" s="60" t="s">
        <v>22</v>
      </c>
      <c r="B4" s="60" t="s">
        <v>24</v>
      </c>
      <c r="C4" s="60" t="s">
        <v>828</v>
      </c>
    </row>
    <row r="5" ht="45" customHeight="1" spans="1:3">
      <c r="A5" s="61" t="s">
        <v>1597</v>
      </c>
      <c r="B5" s="61">
        <v>31</v>
      </c>
      <c r="C5" s="62"/>
    </row>
    <row r="6" ht="45" customHeight="1" spans="1:3">
      <c r="A6" s="61" t="s">
        <v>1598</v>
      </c>
      <c r="B6" s="61">
        <v>31</v>
      </c>
      <c r="C6" s="62"/>
    </row>
    <row r="7" ht="45" customHeight="1" spans="1:3">
      <c r="A7" s="61" t="s">
        <v>508</v>
      </c>
      <c r="B7" s="61">
        <v>0</v>
      </c>
      <c r="C7" s="62"/>
    </row>
    <row r="8" ht="45" customHeight="1" spans="1:3">
      <c r="A8" s="61" t="s">
        <v>1599</v>
      </c>
      <c r="B8" s="61">
        <v>0</v>
      </c>
      <c r="C8" s="62"/>
    </row>
    <row r="9" ht="45" customHeight="1" spans="1:3">
      <c r="A9" s="61" t="s">
        <v>1600</v>
      </c>
      <c r="B9" s="61">
        <v>0</v>
      </c>
      <c r="C9" s="62"/>
    </row>
    <row r="10" ht="45" customHeight="1" spans="1:3">
      <c r="A10" s="61" t="s">
        <v>1601</v>
      </c>
      <c r="B10" s="61">
        <v>0</v>
      </c>
      <c r="C10" s="62"/>
    </row>
    <row r="11" ht="45" customHeight="1" spans="1:3">
      <c r="A11" s="61" t="s">
        <v>1602</v>
      </c>
      <c r="B11" s="61">
        <v>0</v>
      </c>
      <c r="C11" s="61"/>
    </row>
    <row r="12" ht="45" customHeight="1" spans="1:3">
      <c r="A12" s="61" t="s">
        <v>1603</v>
      </c>
      <c r="B12" s="61">
        <v>0</v>
      </c>
      <c r="C12" s="62"/>
    </row>
    <row r="13" ht="45" customHeight="1" spans="1:3">
      <c r="A13" s="61" t="s">
        <v>492</v>
      </c>
      <c r="B13" s="61">
        <v>31</v>
      </c>
      <c r="C13" s="62"/>
    </row>
  </sheetData>
  <mergeCells count="2">
    <mergeCell ref="A2:C2"/>
    <mergeCell ref="A3:C3"/>
  </mergeCells>
  <pageMargins left="0.75" right="0.75" top="0.270000010728836" bottom="0.270000010728836" header="0" footer="0"/>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2"/>
  <sheetViews>
    <sheetView workbookViewId="0">
      <selection activeCell="E7" sqref="E7"/>
    </sheetView>
  </sheetViews>
  <sheetFormatPr defaultColWidth="10" defaultRowHeight="13.5" outlineLevelCol="2"/>
  <cols>
    <col min="1" max="1" width="24.125" customWidth="1"/>
    <col min="2" max="2" width="19.5416666666667" customWidth="1"/>
    <col min="3" max="3" width="23.25" customWidth="1"/>
  </cols>
  <sheetData>
    <row r="1" ht="14.3" customHeight="1" spans="1:3">
      <c r="A1" s="57" t="s">
        <v>1604</v>
      </c>
      <c r="B1" s="57"/>
      <c r="C1" s="57"/>
    </row>
    <row r="2" ht="28.45" customHeight="1" spans="1:3">
      <c r="A2" s="58" t="s">
        <v>1605</v>
      </c>
      <c r="B2" s="58"/>
      <c r="C2" s="58"/>
    </row>
    <row r="3" ht="14.3" customHeight="1" spans="1:3">
      <c r="A3" s="59" t="s">
        <v>21</v>
      </c>
      <c r="B3" s="59"/>
      <c r="C3" s="59"/>
    </row>
    <row r="4" ht="48" customHeight="1" spans="1:3">
      <c r="A4" s="60" t="s">
        <v>1589</v>
      </c>
      <c r="B4" s="60" t="s">
        <v>24</v>
      </c>
      <c r="C4" s="60" t="s">
        <v>828</v>
      </c>
    </row>
    <row r="5" ht="48" customHeight="1" spans="1:3">
      <c r="A5" s="63" t="s">
        <v>48</v>
      </c>
      <c r="B5" s="60">
        <v>0</v>
      </c>
      <c r="C5" s="62"/>
    </row>
    <row r="6" ht="48" customHeight="1" spans="1:3">
      <c r="A6" s="60" t="s">
        <v>1590</v>
      </c>
      <c r="B6" s="60">
        <v>0</v>
      </c>
      <c r="C6" s="62"/>
    </row>
    <row r="7" ht="48" customHeight="1" spans="1:3">
      <c r="A7" s="61" t="s">
        <v>506</v>
      </c>
      <c r="B7" s="60">
        <v>31</v>
      </c>
      <c r="C7" s="62"/>
    </row>
    <row r="8" ht="48" customHeight="1" spans="1:3">
      <c r="A8" s="61" t="s">
        <v>1591</v>
      </c>
      <c r="B8" s="60">
        <v>31</v>
      </c>
      <c r="C8" s="62"/>
    </row>
    <row r="9" ht="48" customHeight="1" spans="1:3">
      <c r="A9" s="60" t="s">
        <v>1592</v>
      </c>
      <c r="B9" s="60">
        <v>0</v>
      </c>
      <c r="C9" s="62"/>
    </row>
    <row r="10" ht="48" customHeight="1" spans="1:3">
      <c r="A10" s="63" t="s">
        <v>1593</v>
      </c>
      <c r="B10" s="64">
        <v>0</v>
      </c>
      <c r="C10" s="62"/>
    </row>
    <row r="11" ht="48" customHeight="1" spans="1:3">
      <c r="A11" s="61" t="s">
        <v>1594</v>
      </c>
      <c r="B11" s="60"/>
      <c r="C11" s="62"/>
    </row>
    <row r="12" ht="48" customHeight="1" spans="1:3">
      <c r="A12" s="63" t="s">
        <v>743</v>
      </c>
      <c r="B12" s="60">
        <v>31</v>
      </c>
      <c r="C12" s="62"/>
    </row>
  </sheetData>
  <mergeCells count="2">
    <mergeCell ref="A2:C2"/>
    <mergeCell ref="A3:C3"/>
  </mergeCells>
  <pageMargins left="0.75" right="0.75" top="0.270000010728836" bottom="0.270000010728836" header="0" footer="0"/>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F8" sqref="F8"/>
    </sheetView>
  </sheetViews>
  <sheetFormatPr defaultColWidth="10" defaultRowHeight="13.5" outlineLevelCol="2"/>
  <cols>
    <col min="1" max="1" width="33.625" customWidth="1"/>
    <col min="2" max="2" width="19" customWidth="1"/>
    <col min="3" max="3" width="25" customWidth="1"/>
  </cols>
  <sheetData>
    <row r="1" ht="14.3" customHeight="1" spans="1:3">
      <c r="A1" s="57" t="s">
        <v>1606</v>
      </c>
      <c r="B1" s="57"/>
      <c r="C1" s="57"/>
    </row>
    <row r="2" ht="28.45" customHeight="1" spans="1:3">
      <c r="A2" s="58" t="s">
        <v>1607</v>
      </c>
      <c r="B2" s="58"/>
      <c r="C2" s="58"/>
    </row>
    <row r="3" ht="14.3" customHeight="1" spans="1:3">
      <c r="A3" s="59" t="s">
        <v>21</v>
      </c>
      <c r="B3" s="59"/>
      <c r="C3" s="59"/>
    </row>
    <row r="4" ht="46" customHeight="1" spans="1:3">
      <c r="A4" s="60" t="s">
        <v>22</v>
      </c>
      <c r="B4" s="60" t="s">
        <v>24</v>
      </c>
      <c r="C4" s="60" t="s">
        <v>828</v>
      </c>
    </row>
    <row r="5" ht="46" customHeight="1" spans="1:3">
      <c r="A5" s="61" t="s">
        <v>1608</v>
      </c>
      <c r="B5" s="61">
        <v>31</v>
      </c>
      <c r="C5" s="62"/>
    </row>
    <row r="6" ht="46" customHeight="1" spans="1:3">
      <c r="A6" s="61" t="s">
        <v>1609</v>
      </c>
      <c r="B6" s="61">
        <v>31</v>
      </c>
      <c r="C6" s="62"/>
    </row>
    <row r="7" ht="46" customHeight="1" spans="1:3">
      <c r="A7" s="61" t="s">
        <v>1597</v>
      </c>
      <c r="B7" s="61">
        <v>31</v>
      </c>
      <c r="C7" s="62"/>
    </row>
    <row r="8" ht="46" customHeight="1" spans="1:3">
      <c r="A8" s="61" t="s">
        <v>508</v>
      </c>
      <c r="B8" s="61">
        <v>0</v>
      </c>
      <c r="C8" s="62"/>
    </row>
    <row r="9" ht="46" customHeight="1" spans="1:3">
      <c r="A9" s="61" t="s">
        <v>1599</v>
      </c>
      <c r="B9" s="61">
        <v>0</v>
      </c>
      <c r="C9" s="62"/>
    </row>
    <row r="10" ht="46" customHeight="1" spans="1:3">
      <c r="A10" s="61" t="s">
        <v>1600</v>
      </c>
      <c r="B10" s="61">
        <v>0</v>
      </c>
      <c r="C10" s="62"/>
    </row>
    <row r="11" ht="46" customHeight="1" spans="1:3">
      <c r="A11" s="61" t="s">
        <v>1601</v>
      </c>
      <c r="B11" s="61">
        <v>0</v>
      </c>
      <c r="C11" s="62"/>
    </row>
    <row r="12" ht="46" customHeight="1" spans="1:3">
      <c r="A12" s="61" t="s">
        <v>1610</v>
      </c>
      <c r="B12" s="61">
        <v>0</v>
      </c>
      <c r="C12" s="61"/>
    </row>
    <row r="13" ht="46" customHeight="1" spans="1:3">
      <c r="A13" s="61" t="s">
        <v>1603</v>
      </c>
      <c r="B13" s="61">
        <v>0</v>
      </c>
      <c r="C13" s="62"/>
    </row>
    <row r="14" ht="46" customHeight="1" spans="1:3">
      <c r="A14" s="61" t="s">
        <v>492</v>
      </c>
      <c r="B14" s="61">
        <v>31</v>
      </c>
      <c r="C14" s="62"/>
    </row>
  </sheetData>
  <mergeCells count="2">
    <mergeCell ref="A2:C2"/>
    <mergeCell ref="A3:C3"/>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7"/>
  <sheetViews>
    <sheetView topLeftCell="A17" workbookViewId="0">
      <selection activeCell="G24" sqref="G24"/>
    </sheetView>
  </sheetViews>
  <sheetFormatPr defaultColWidth="9" defaultRowHeight="14.25" outlineLevelCol="5"/>
  <cols>
    <col min="1" max="1" width="24.375" style="3" customWidth="1"/>
    <col min="2" max="5" width="11.625" style="3" customWidth="1"/>
    <col min="6" max="6" width="8.125" style="3" customWidth="1"/>
    <col min="7" max="16384" width="9" style="3"/>
  </cols>
  <sheetData>
    <row r="1" s="3" customFormat="1" ht="18.75" spans="1:1">
      <c r="A1" s="25" t="s">
        <v>1611</v>
      </c>
    </row>
    <row r="2" s="3" customFormat="1" ht="29.25" spans="1:6">
      <c r="A2" s="26" t="s">
        <v>1612</v>
      </c>
      <c r="B2" s="26"/>
      <c r="C2" s="26"/>
      <c r="D2" s="26"/>
      <c r="E2" s="26"/>
      <c r="F2" s="26"/>
    </row>
    <row r="3" s="3" customFormat="1" ht="18.75" spans="1:6">
      <c r="A3" s="27"/>
      <c r="B3" s="27"/>
      <c r="C3" s="27"/>
      <c r="D3" s="28" t="s">
        <v>21</v>
      </c>
      <c r="E3" s="28"/>
      <c r="F3" s="28"/>
    </row>
    <row r="4" s="3" customFormat="1" ht="36" customHeight="1" spans="1:6">
      <c r="A4" s="29" t="s">
        <v>1613</v>
      </c>
      <c r="B4" s="31" t="s">
        <v>1614</v>
      </c>
      <c r="C4" s="32"/>
      <c r="D4" s="32"/>
      <c r="E4" s="32"/>
      <c r="F4" s="33"/>
    </row>
    <row r="5" s="3" customFormat="1" ht="37.5" spans="1:6">
      <c r="A5" s="29"/>
      <c r="B5" s="34" t="s">
        <v>1615</v>
      </c>
      <c r="C5" s="34" t="s">
        <v>1616</v>
      </c>
      <c r="D5" s="34" t="s">
        <v>1617</v>
      </c>
      <c r="E5" s="34" t="s">
        <v>1618</v>
      </c>
      <c r="F5" s="34" t="s">
        <v>639</v>
      </c>
    </row>
    <row r="6" s="3" customFormat="1" ht="48" customHeight="1" spans="1:6">
      <c r="A6" s="35" t="s">
        <v>1619</v>
      </c>
      <c r="B6" s="53">
        <v>85424</v>
      </c>
      <c r="C6" s="53">
        <v>50000</v>
      </c>
      <c r="D6" s="53">
        <v>30000</v>
      </c>
      <c r="E6" s="53">
        <v>5424</v>
      </c>
      <c r="F6" s="53"/>
    </row>
    <row r="7" s="3" customFormat="1" ht="48" customHeight="1" spans="1:6">
      <c r="A7" s="37" t="s">
        <v>1620</v>
      </c>
      <c r="B7" s="53">
        <v>55424</v>
      </c>
      <c r="C7" s="38">
        <v>50000</v>
      </c>
      <c r="D7" s="38"/>
      <c r="E7" s="38">
        <v>5424</v>
      </c>
      <c r="F7" s="38"/>
    </row>
    <row r="8" s="3" customFormat="1" ht="48" customHeight="1" spans="1:6">
      <c r="A8" s="37" t="s">
        <v>1621</v>
      </c>
      <c r="B8" s="53">
        <v>30000</v>
      </c>
      <c r="C8" s="38"/>
      <c r="D8" s="38">
        <v>30000</v>
      </c>
      <c r="E8" s="38"/>
      <c r="F8" s="38"/>
    </row>
    <row r="9" s="3" customFormat="1" ht="48" customHeight="1" spans="1:6">
      <c r="A9" s="35" t="s">
        <v>1622</v>
      </c>
      <c r="B9" s="53">
        <v>40008</v>
      </c>
      <c r="C9" s="53">
        <v>22968</v>
      </c>
      <c r="D9" s="53"/>
      <c r="E9" s="53">
        <v>16703</v>
      </c>
      <c r="F9" s="53">
        <v>337</v>
      </c>
    </row>
    <row r="10" s="3" customFormat="1" ht="48" customHeight="1" spans="1:6">
      <c r="A10" s="37" t="s">
        <v>1623</v>
      </c>
      <c r="B10" s="53">
        <v>40008</v>
      </c>
      <c r="C10" s="38">
        <v>22968</v>
      </c>
      <c r="D10" s="38"/>
      <c r="E10" s="38">
        <v>16703</v>
      </c>
      <c r="F10" s="38">
        <v>337</v>
      </c>
    </row>
    <row r="11" s="3" customFormat="1" ht="48" customHeight="1" spans="1:6">
      <c r="A11" s="37" t="s">
        <v>1624</v>
      </c>
      <c r="B11" s="53"/>
      <c r="C11" s="38"/>
      <c r="D11" s="38"/>
      <c r="E11" s="38"/>
      <c r="F11" s="38"/>
    </row>
    <row r="12" s="3" customFormat="1" ht="48" customHeight="1" spans="1:6">
      <c r="A12" s="35" t="s">
        <v>1625</v>
      </c>
      <c r="B12" s="53">
        <v>1832</v>
      </c>
      <c r="C12" s="53">
        <v>1800</v>
      </c>
      <c r="D12" s="53"/>
      <c r="E12" s="53">
        <v>32</v>
      </c>
      <c r="F12" s="53"/>
    </row>
    <row r="13" s="3" customFormat="1" ht="48" customHeight="1" spans="1:6">
      <c r="A13" s="37" t="s">
        <v>1626</v>
      </c>
      <c r="B13" s="53">
        <v>1832</v>
      </c>
      <c r="C13" s="38">
        <v>1800</v>
      </c>
      <c r="D13" s="38"/>
      <c r="E13" s="38">
        <v>32</v>
      </c>
      <c r="F13" s="41"/>
    </row>
    <row r="14" s="3" customFormat="1" ht="48" customHeight="1" spans="1:6">
      <c r="A14" s="37" t="s">
        <v>1627</v>
      </c>
      <c r="B14" s="53"/>
      <c r="C14" s="38"/>
      <c r="D14" s="38"/>
      <c r="E14" s="38"/>
      <c r="F14" s="38"/>
    </row>
    <row r="15" s="3" customFormat="1" ht="48" customHeight="1" spans="1:6">
      <c r="A15" s="35" t="s">
        <v>1628</v>
      </c>
      <c r="B15" s="53">
        <v>1783</v>
      </c>
      <c r="C15" s="53">
        <v>500</v>
      </c>
      <c r="D15" s="53"/>
      <c r="E15" s="53">
        <v>1283</v>
      </c>
      <c r="F15" s="53"/>
    </row>
    <row r="16" s="3" customFormat="1" ht="48" customHeight="1" spans="1:6">
      <c r="A16" s="37" t="s">
        <v>1629</v>
      </c>
      <c r="B16" s="53">
        <v>1783</v>
      </c>
      <c r="C16" s="38">
        <v>500</v>
      </c>
      <c r="D16" s="38"/>
      <c r="E16" s="38">
        <v>1283</v>
      </c>
      <c r="F16" s="41"/>
    </row>
    <row r="17" s="3" customFormat="1" ht="48" customHeight="1" spans="1:6">
      <c r="A17" s="37" t="s">
        <v>1630</v>
      </c>
      <c r="B17" s="53"/>
      <c r="C17" s="38"/>
      <c r="D17" s="38"/>
      <c r="E17" s="38"/>
      <c r="F17" s="38"/>
    </row>
    <row r="18" s="3" customFormat="1" ht="48" customHeight="1" spans="1:6">
      <c r="A18" s="42" t="s">
        <v>1631</v>
      </c>
      <c r="B18" s="53">
        <v>70328</v>
      </c>
      <c r="C18" s="53">
        <v>29749</v>
      </c>
      <c r="D18" s="53">
        <v>38900</v>
      </c>
      <c r="E18" s="53">
        <v>1299</v>
      </c>
      <c r="F18" s="53">
        <v>380</v>
      </c>
    </row>
    <row r="19" s="3" customFormat="1" ht="48" customHeight="1" spans="1:6">
      <c r="A19" s="44" t="s">
        <v>1632</v>
      </c>
      <c r="B19" s="53">
        <v>31428</v>
      </c>
      <c r="C19" s="38">
        <v>29749</v>
      </c>
      <c r="D19" s="38"/>
      <c r="E19" s="38">
        <v>1299</v>
      </c>
      <c r="F19" s="38">
        <v>380</v>
      </c>
    </row>
    <row r="20" s="3" customFormat="1" ht="48" customHeight="1" spans="1:6">
      <c r="A20" s="44" t="s">
        <v>1633</v>
      </c>
      <c r="B20" s="53">
        <v>38900</v>
      </c>
      <c r="C20" s="38"/>
      <c r="D20" s="38">
        <v>38900</v>
      </c>
      <c r="E20" s="38"/>
      <c r="F20" s="41"/>
    </row>
    <row r="21" s="3" customFormat="1" ht="48" customHeight="1" spans="1:6">
      <c r="A21" s="42" t="s">
        <v>1634</v>
      </c>
      <c r="B21" s="53">
        <v>140925</v>
      </c>
      <c r="C21" s="53">
        <v>6112</v>
      </c>
      <c r="D21" s="53">
        <v>41189</v>
      </c>
      <c r="E21" s="53">
        <v>90897</v>
      </c>
      <c r="F21" s="53">
        <v>2727</v>
      </c>
    </row>
    <row r="22" s="3" customFormat="1" ht="48" customHeight="1" spans="1:6">
      <c r="A22" s="44" t="s">
        <v>1635</v>
      </c>
      <c r="B22" s="53">
        <v>99736</v>
      </c>
      <c r="C22" s="38">
        <v>6112</v>
      </c>
      <c r="D22" s="38"/>
      <c r="E22" s="38">
        <v>90897</v>
      </c>
      <c r="F22" s="41">
        <v>2727</v>
      </c>
    </row>
    <row r="23" s="3" customFormat="1" ht="48" customHeight="1" spans="1:6">
      <c r="A23" s="44" t="s">
        <v>1636</v>
      </c>
      <c r="B23" s="53">
        <v>41189</v>
      </c>
      <c r="C23" s="38"/>
      <c r="D23" s="38">
        <v>41189</v>
      </c>
      <c r="E23" s="38"/>
      <c r="F23" s="41"/>
    </row>
    <row r="24" s="3" customFormat="1" ht="48" customHeight="1" spans="1:6">
      <c r="A24" s="42" t="s">
        <v>1637</v>
      </c>
      <c r="B24" s="53">
        <v>174999</v>
      </c>
      <c r="C24" s="53">
        <v>49869</v>
      </c>
      <c r="D24" s="53">
        <v>87270</v>
      </c>
      <c r="E24" s="53">
        <v>37260</v>
      </c>
      <c r="F24" s="53">
        <v>600</v>
      </c>
    </row>
    <row r="25" s="3" customFormat="1" ht="48" customHeight="1" spans="1:6">
      <c r="A25" s="44" t="s">
        <v>1638</v>
      </c>
      <c r="B25" s="53">
        <v>87729</v>
      </c>
      <c r="C25" s="38">
        <v>49869</v>
      </c>
      <c r="D25" s="38"/>
      <c r="E25" s="38">
        <v>37260</v>
      </c>
      <c r="F25" s="38">
        <v>600</v>
      </c>
    </row>
    <row r="26" s="3" customFormat="1" ht="48" customHeight="1" spans="1:6">
      <c r="A26" s="44" t="s">
        <v>1639</v>
      </c>
      <c r="B26" s="53">
        <v>87270</v>
      </c>
      <c r="C26" s="54"/>
      <c r="D26" s="54">
        <v>87270</v>
      </c>
      <c r="E26" s="54"/>
      <c r="F26" s="50"/>
    </row>
    <row r="27" s="3" customFormat="1" ht="56" customHeight="1" spans="1:6">
      <c r="A27" s="55" t="s">
        <v>1640</v>
      </c>
      <c r="B27" s="56">
        <f t="shared" ref="B27:F27" si="0">SUM(B6,B9,B12,B15,B18,B21,B24)</f>
        <v>515299</v>
      </c>
      <c r="C27" s="56">
        <f t="shared" si="0"/>
        <v>160998</v>
      </c>
      <c r="D27" s="56">
        <f t="shared" si="0"/>
        <v>197359</v>
      </c>
      <c r="E27" s="56">
        <f t="shared" si="0"/>
        <v>152898</v>
      </c>
      <c r="F27" s="56">
        <f t="shared" si="0"/>
        <v>4044</v>
      </c>
    </row>
  </sheetData>
  <mergeCells count="4">
    <mergeCell ref="A2:F2"/>
    <mergeCell ref="D3:F3"/>
    <mergeCell ref="B4:F4"/>
    <mergeCell ref="A4:A5"/>
  </mergeCells>
  <pageMargins left="0.75" right="0.75" top="1" bottom="1" header="0.5" footer="0.5"/>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workbookViewId="0">
      <selection activeCell="E22" sqref="E22"/>
    </sheetView>
  </sheetViews>
  <sheetFormatPr defaultColWidth="9" defaultRowHeight="14.25" outlineLevelCol="5"/>
  <cols>
    <col min="1" max="1" width="23.25" style="3" customWidth="1"/>
    <col min="2" max="6" width="12.75" style="3" customWidth="1"/>
    <col min="7" max="16384" width="9" style="3"/>
  </cols>
  <sheetData>
    <row r="1" s="3" customFormat="1" ht="34" customHeight="1" spans="1:1">
      <c r="A1" s="25" t="s">
        <v>1641</v>
      </c>
    </row>
    <row r="2" s="3" customFormat="1" ht="29.25" spans="1:6">
      <c r="A2" s="26" t="s">
        <v>1642</v>
      </c>
      <c r="B2" s="26"/>
      <c r="C2" s="26"/>
      <c r="D2" s="26"/>
      <c r="E2" s="26"/>
      <c r="F2" s="26"/>
    </row>
    <row r="3" s="3" customFormat="1" ht="35" customHeight="1" spans="1:6">
      <c r="A3" s="27"/>
      <c r="B3" s="27"/>
      <c r="C3" s="27"/>
      <c r="D3" s="27"/>
      <c r="E3" s="28" t="s">
        <v>21</v>
      </c>
      <c r="F3" s="28"/>
    </row>
    <row r="4" s="3" customFormat="1" ht="35" customHeight="1" spans="1:6">
      <c r="A4" s="29" t="s">
        <v>1613</v>
      </c>
      <c r="B4" s="30" t="s">
        <v>1618</v>
      </c>
      <c r="C4" s="31" t="s">
        <v>1614</v>
      </c>
      <c r="D4" s="32"/>
      <c r="E4" s="33"/>
      <c r="F4" s="30" t="s">
        <v>1643</v>
      </c>
    </row>
    <row r="5" s="3" customFormat="1" ht="35" customHeight="1" spans="1:6">
      <c r="A5" s="29"/>
      <c r="B5" s="34"/>
      <c r="C5" s="34" t="s">
        <v>496</v>
      </c>
      <c r="D5" s="34" t="s">
        <v>497</v>
      </c>
      <c r="E5" s="34" t="s">
        <v>1644</v>
      </c>
      <c r="F5" s="34"/>
    </row>
    <row r="6" s="2" customFormat="1" ht="51" customHeight="1" spans="1:6">
      <c r="A6" s="35" t="s">
        <v>1645</v>
      </c>
      <c r="B6" s="36">
        <v>5424</v>
      </c>
      <c r="C6" s="36">
        <v>80000</v>
      </c>
      <c r="D6" s="36">
        <v>80000</v>
      </c>
      <c r="E6" s="36">
        <v>0</v>
      </c>
      <c r="F6" s="36">
        <v>5424</v>
      </c>
    </row>
    <row r="7" s="3" customFormat="1" ht="35" customHeight="1" spans="1:6">
      <c r="A7" s="37" t="s">
        <v>1646</v>
      </c>
      <c r="B7" s="38">
        <v>5424</v>
      </c>
      <c r="C7" s="38">
        <v>80000</v>
      </c>
      <c r="D7" s="38">
        <v>80000</v>
      </c>
      <c r="E7" s="38">
        <v>0</v>
      </c>
      <c r="F7" s="38">
        <v>5424</v>
      </c>
    </row>
    <row r="8" s="2" customFormat="1" ht="51" customHeight="1" spans="1:6">
      <c r="A8" s="39" t="s">
        <v>1647</v>
      </c>
      <c r="B8" s="36">
        <v>16703</v>
      </c>
      <c r="C8" s="36">
        <v>23305</v>
      </c>
      <c r="D8" s="36">
        <v>23150</v>
      </c>
      <c r="E8" s="36">
        <v>155</v>
      </c>
      <c r="F8" s="36">
        <v>16858</v>
      </c>
    </row>
    <row r="9" s="3" customFormat="1" ht="48" customHeight="1" spans="1:6">
      <c r="A9" s="40" t="s">
        <v>1648</v>
      </c>
      <c r="B9" s="38">
        <v>5862</v>
      </c>
      <c r="C9" s="38">
        <v>18321</v>
      </c>
      <c r="D9" s="41">
        <v>18228</v>
      </c>
      <c r="E9" s="38">
        <v>93</v>
      </c>
      <c r="F9" s="38">
        <v>5955</v>
      </c>
    </row>
    <row r="10" s="3" customFormat="1" ht="48" customHeight="1" spans="1:6">
      <c r="A10" s="40" t="s">
        <v>1649</v>
      </c>
      <c r="B10" s="38">
        <v>10841</v>
      </c>
      <c r="C10" s="38">
        <v>4984</v>
      </c>
      <c r="D10" s="41">
        <v>4922</v>
      </c>
      <c r="E10" s="38">
        <v>62</v>
      </c>
      <c r="F10" s="38">
        <v>10903</v>
      </c>
    </row>
    <row r="11" s="2" customFormat="1" ht="51" customHeight="1" spans="1:6">
      <c r="A11" s="39" t="s">
        <v>1650</v>
      </c>
      <c r="B11" s="36">
        <v>32</v>
      </c>
      <c r="C11" s="36">
        <v>300</v>
      </c>
      <c r="D11" s="36">
        <v>295</v>
      </c>
      <c r="E11" s="36">
        <v>5</v>
      </c>
      <c r="F11" s="36">
        <v>37</v>
      </c>
    </row>
    <row r="12" s="3" customFormat="1" ht="35" customHeight="1" spans="1:6">
      <c r="A12" s="40" t="s">
        <v>1651</v>
      </c>
      <c r="B12" s="38">
        <v>32</v>
      </c>
      <c r="C12" s="38">
        <v>300</v>
      </c>
      <c r="D12" s="41">
        <v>295</v>
      </c>
      <c r="E12" s="38">
        <v>5</v>
      </c>
      <c r="F12" s="38">
        <v>37</v>
      </c>
    </row>
    <row r="13" s="2" customFormat="1" ht="51" customHeight="1" spans="1:6">
      <c r="A13" s="39" t="s">
        <v>1652</v>
      </c>
      <c r="B13" s="36">
        <v>1283</v>
      </c>
      <c r="C13" s="36">
        <v>500</v>
      </c>
      <c r="D13" s="36">
        <v>450</v>
      </c>
      <c r="E13" s="36">
        <v>50</v>
      </c>
      <c r="F13" s="36">
        <v>1333</v>
      </c>
    </row>
    <row r="14" s="3" customFormat="1" ht="35" customHeight="1" spans="1:6">
      <c r="A14" s="40" t="s">
        <v>1653</v>
      </c>
      <c r="B14" s="38">
        <v>1283</v>
      </c>
      <c r="C14" s="38">
        <v>500</v>
      </c>
      <c r="D14" s="41">
        <v>450</v>
      </c>
      <c r="E14" s="38">
        <v>50</v>
      </c>
      <c r="F14" s="38">
        <v>1333</v>
      </c>
    </row>
    <row r="15" s="2" customFormat="1" ht="51" customHeight="1" spans="1:6">
      <c r="A15" s="42" t="s">
        <v>1654</v>
      </c>
      <c r="B15" s="43">
        <v>1299</v>
      </c>
      <c r="C15" s="43">
        <v>70328</v>
      </c>
      <c r="D15" s="43">
        <v>70103</v>
      </c>
      <c r="E15" s="43">
        <v>225</v>
      </c>
      <c r="F15" s="43">
        <v>1524</v>
      </c>
    </row>
    <row r="16" s="3" customFormat="1" ht="35" customHeight="1" spans="1:6">
      <c r="A16" s="44" t="s">
        <v>1655</v>
      </c>
      <c r="B16" s="43">
        <v>1299</v>
      </c>
      <c r="C16" s="43">
        <v>70328</v>
      </c>
      <c r="D16" s="41">
        <v>70103</v>
      </c>
      <c r="E16" s="38">
        <v>225</v>
      </c>
      <c r="F16" s="38">
        <v>1524</v>
      </c>
    </row>
    <row r="17" s="2" customFormat="1" ht="51" customHeight="1" spans="1:6">
      <c r="A17" s="42" t="s">
        <v>1656</v>
      </c>
      <c r="B17" s="43">
        <v>90897</v>
      </c>
      <c r="C17" s="43">
        <v>50028</v>
      </c>
      <c r="D17" s="43">
        <v>42333</v>
      </c>
      <c r="E17" s="43">
        <v>7695</v>
      </c>
      <c r="F17" s="43">
        <v>98592</v>
      </c>
    </row>
    <row r="18" s="3" customFormat="1" ht="44" customHeight="1" spans="1:6">
      <c r="A18" s="44" t="s">
        <v>1657</v>
      </c>
      <c r="B18" s="45">
        <v>-7608</v>
      </c>
      <c r="C18" s="46">
        <v>41189</v>
      </c>
      <c r="D18" s="41">
        <v>40244</v>
      </c>
      <c r="E18" s="38">
        <v>945</v>
      </c>
      <c r="F18" s="38">
        <v>-6663</v>
      </c>
    </row>
    <row r="19" s="3" customFormat="1" ht="37.5" spans="1:6">
      <c r="A19" s="44" t="s">
        <v>1658</v>
      </c>
      <c r="B19" s="45">
        <v>98505</v>
      </c>
      <c r="C19" s="45">
        <v>8839</v>
      </c>
      <c r="D19" s="45">
        <v>2089</v>
      </c>
      <c r="E19" s="45">
        <v>6750</v>
      </c>
      <c r="F19" s="38">
        <v>105255</v>
      </c>
    </row>
    <row r="20" s="2" customFormat="1" ht="51" customHeight="1" spans="1:6">
      <c r="A20" s="42" t="s">
        <v>1659</v>
      </c>
      <c r="B20" s="43">
        <v>37260</v>
      </c>
      <c r="C20" s="43">
        <v>137739</v>
      </c>
      <c r="D20" s="43">
        <v>135132</v>
      </c>
      <c r="E20" s="43">
        <v>2607</v>
      </c>
      <c r="F20" s="43">
        <v>39867</v>
      </c>
    </row>
    <row r="21" s="3" customFormat="1" ht="37.5" spans="1:6">
      <c r="A21" s="47" t="s">
        <v>1660</v>
      </c>
      <c r="B21" s="48">
        <v>37260</v>
      </c>
      <c r="C21" s="49">
        <v>137739</v>
      </c>
      <c r="D21" s="50">
        <v>135132</v>
      </c>
      <c r="E21" s="38">
        <v>2607</v>
      </c>
      <c r="F21" s="38">
        <v>39867</v>
      </c>
    </row>
    <row r="22" s="3" customFormat="1" ht="37" customHeight="1" spans="1:6">
      <c r="A22" s="51" t="s">
        <v>1640</v>
      </c>
      <c r="B22" s="52">
        <f t="shared" ref="B22:F22" si="0">SUM(B6,B8,B11,B13,B15,B17,B20)</f>
        <v>152898</v>
      </c>
      <c r="C22" s="52">
        <f t="shared" si="0"/>
        <v>362200</v>
      </c>
      <c r="D22" s="52">
        <f t="shared" si="0"/>
        <v>351463</v>
      </c>
      <c r="E22" s="52">
        <f t="shared" si="0"/>
        <v>10737</v>
      </c>
      <c r="F22" s="52">
        <f t="shared" si="0"/>
        <v>163635</v>
      </c>
    </row>
  </sheetData>
  <mergeCells count="6">
    <mergeCell ref="A2:F2"/>
    <mergeCell ref="E3:F3"/>
    <mergeCell ref="C4:E4"/>
    <mergeCell ref="A4:A5"/>
    <mergeCell ref="B4:B5"/>
    <mergeCell ref="F4:F5"/>
  </mergeCells>
  <pageMargins left="0.75" right="0.75" top="1" bottom="1" header="0.5" footer="0.5"/>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
  <sheetViews>
    <sheetView tabSelected="1" workbookViewId="0">
      <selection activeCell="G15" sqref="G14:G15"/>
    </sheetView>
  </sheetViews>
  <sheetFormatPr defaultColWidth="9" defaultRowHeight="14.25" outlineLevelCol="4"/>
  <cols>
    <col min="1" max="1" width="13" style="1" customWidth="1"/>
    <col min="2" max="2" width="16.375" style="1" customWidth="1"/>
    <col min="3" max="3" width="16" style="1" customWidth="1"/>
    <col min="4" max="4" width="15.625" style="1" customWidth="1"/>
    <col min="5" max="5" width="16.875" style="1" customWidth="1"/>
    <col min="6" max="16384" width="9" style="1"/>
  </cols>
  <sheetData>
    <row r="1" s="1" customFormat="1" spans="1:2">
      <c r="A1" s="2" t="s">
        <v>1661</v>
      </c>
      <c r="B1" s="3"/>
    </row>
    <row r="2" s="1" customFormat="1" ht="22.5" spans="1:5">
      <c r="A2" s="4" t="s">
        <v>1662</v>
      </c>
      <c r="B2" s="4"/>
      <c r="C2" s="4"/>
      <c r="D2" s="4"/>
      <c r="E2" s="4"/>
    </row>
    <row r="3" s="1" customFormat="1" spans="1:5">
      <c r="A3" s="5"/>
      <c r="B3" s="6"/>
      <c r="C3" s="6"/>
      <c r="D3" s="6"/>
      <c r="E3" s="7"/>
    </row>
    <row r="4" s="1" customFormat="1" ht="30" customHeight="1" spans="1:5">
      <c r="A4" s="8" t="s">
        <v>1663</v>
      </c>
      <c r="B4" s="8"/>
      <c r="C4" s="8" t="s">
        <v>1664</v>
      </c>
      <c r="D4" s="9" t="s">
        <v>499</v>
      </c>
      <c r="E4" s="9"/>
    </row>
    <row r="5" s="1" customFormat="1" ht="33" customHeight="1" spans="1:5">
      <c r="A5" s="8"/>
      <c r="B5" s="8"/>
      <c r="C5" s="8"/>
      <c r="D5" s="9" t="s">
        <v>500</v>
      </c>
      <c r="E5" s="10" t="s">
        <v>501</v>
      </c>
    </row>
    <row r="6" s="1" customFormat="1" ht="50" customHeight="1" spans="1:5">
      <c r="A6" s="11" t="s">
        <v>1665</v>
      </c>
      <c r="B6" s="12"/>
      <c r="C6" s="13">
        <v>0</v>
      </c>
      <c r="D6" s="14">
        <v>0</v>
      </c>
      <c r="E6" s="15" t="str">
        <f>IF(C6=0,"",ROUND(D6/C6*100,1))</f>
        <v/>
      </c>
    </row>
    <row r="7" s="1" customFormat="1" ht="29" customHeight="1" spans="1:5">
      <c r="A7" s="16" t="s">
        <v>1666</v>
      </c>
      <c r="B7" s="17" t="s">
        <v>1615</v>
      </c>
      <c r="C7" s="18">
        <f>SUM(C8:C9)</f>
        <v>685</v>
      </c>
      <c r="D7" s="19">
        <f ca="1">SUM(OFFSET(D7,1,0,2))</f>
        <v>586</v>
      </c>
      <c r="E7" s="20">
        <f ca="1">IF(C7=0,"",ROUND(D7/C7*100,1))</f>
        <v>85.5</v>
      </c>
    </row>
    <row r="8" s="1" customFormat="1" ht="29" customHeight="1" spans="1:5">
      <c r="A8" s="16"/>
      <c r="B8" s="17" t="s">
        <v>1667</v>
      </c>
      <c r="C8" s="14">
        <v>0</v>
      </c>
      <c r="D8" s="21"/>
      <c r="E8" s="20" t="str">
        <f>IF(C8=0,"",ROUND(D8/C8*100,1))</f>
        <v/>
      </c>
    </row>
    <row r="9" s="1" customFormat="1" ht="29" customHeight="1" spans="1:5">
      <c r="A9" s="16"/>
      <c r="B9" s="17" t="s">
        <v>1668</v>
      </c>
      <c r="C9" s="13">
        <v>685</v>
      </c>
      <c r="D9" s="21">
        <v>586</v>
      </c>
      <c r="E9" s="20">
        <f>D9/C9*100</f>
        <v>85.5474452554745</v>
      </c>
    </row>
    <row r="10" s="1" customFormat="1" ht="29" customHeight="1" spans="1:5">
      <c r="A10" s="11" t="s">
        <v>800</v>
      </c>
      <c r="B10" s="12"/>
      <c r="C10" s="13">
        <v>175</v>
      </c>
      <c r="D10" s="21">
        <v>43</v>
      </c>
      <c r="E10" s="20">
        <f>D10/C10*100</f>
        <v>24.5714285714286</v>
      </c>
    </row>
    <row r="11" s="1" customFormat="1" ht="29" customHeight="1" spans="1:5">
      <c r="A11" s="22" t="s">
        <v>750</v>
      </c>
      <c r="B11" s="22"/>
      <c r="C11" s="23">
        <f>SUM(C6:C7,C10)</f>
        <v>860</v>
      </c>
      <c r="D11" s="24">
        <f ca="1">SUM(OFFSET(D11,-5,0,2),OFFSET(D11,-1,0))</f>
        <v>629</v>
      </c>
      <c r="E11" s="20">
        <f ca="1">IF(C11=0,"",ROUND(D11/C11*100,1))</f>
        <v>73.1</v>
      </c>
    </row>
  </sheetData>
  <mergeCells count="8">
    <mergeCell ref="A2:E2"/>
    <mergeCell ref="D4:E4"/>
    <mergeCell ref="A6:B6"/>
    <mergeCell ref="A10:B10"/>
    <mergeCell ref="A11:B11"/>
    <mergeCell ref="A7:A9"/>
    <mergeCell ref="C4:C5"/>
    <mergeCell ref="A4:B5"/>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7"/>
  <sheetViews>
    <sheetView topLeftCell="A10" workbookViewId="0">
      <selection activeCell="C19" sqref="C19"/>
    </sheetView>
  </sheetViews>
  <sheetFormatPr defaultColWidth="10" defaultRowHeight="13.5" outlineLevelCol="3"/>
  <cols>
    <col min="1" max="1" width="26.7333333333333" customWidth="1"/>
    <col min="2" max="2" width="18.125" customWidth="1"/>
    <col min="3" max="3" width="17.5833333333333" customWidth="1"/>
    <col min="4" max="4" width="19.7583333333333" customWidth="1"/>
  </cols>
  <sheetData>
    <row r="1" ht="14.3" customHeight="1" spans="1:4">
      <c r="A1" s="57" t="s">
        <v>19</v>
      </c>
      <c r="B1" s="57"/>
      <c r="C1" s="57"/>
      <c r="D1" s="57"/>
    </row>
    <row r="2" ht="28.45" customHeight="1" spans="1:4">
      <c r="A2" s="58" t="s">
        <v>20</v>
      </c>
      <c r="B2" s="58"/>
      <c r="C2" s="58"/>
      <c r="D2" s="58"/>
    </row>
    <row r="3" ht="14.25" customHeight="1" spans="1:4">
      <c r="A3" s="59" t="s">
        <v>21</v>
      </c>
      <c r="B3" s="59"/>
      <c r="C3" s="59"/>
      <c r="D3" s="59"/>
    </row>
    <row r="4" ht="38" customHeight="1" spans="1:4">
      <c r="A4" s="197" t="s">
        <v>22</v>
      </c>
      <c r="B4" s="197" t="s">
        <v>23</v>
      </c>
      <c r="C4" s="197" t="s">
        <v>24</v>
      </c>
      <c r="D4" s="197" t="s">
        <v>25</v>
      </c>
    </row>
    <row r="5" ht="30" customHeight="1" spans="1:4">
      <c r="A5" s="198" t="s">
        <v>26</v>
      </c>
      <c r="B5" s="199">
        <f>SUM(B6:B18)</f>
        <v>98020</v>
      </c>
      <c r="C5" s="199">
        <f>SUM(C6:C18)</f>
        <v>126500</v>
      </c>
      <c r="D5" s="200">
        <f>C5/B5</f>
        <v>1.29055294837788</v>
      </c>
    </row>
    <row r="6" ht="30" customHeight="1" spans="1:4">
      <c r="A6" s="198" t="s">
        <v>27</v>
      </c>
      <c r="B6" s="199">
        <v>58554</v>
      </c>
      <c r="C6" s="199">
        <v>75570</v>
      </c>
      <c r="D6" s="200">
        <f>C6/B6</f>
        <v>1.29060354544523</v>
      </c>
    </row>
    <row r="7" ht="30" customHeight="1" spans="1:4">
      <c r="A7" s="198" t="s">
        <v>28</v>
      </c>
      <c r="B7" s="199">
        <v>3864</v>
      </c>
      <c r="C7" s="199">
        <v>4980</v>
      </c>
      <c r="D7" s="200">
        <f t="shared" ref="D6:D27" si="0">C7/B7</f>
        <v>1.2888198757764</v>
      </c>
    </row>
    <row r="8" ht="30" customHeight="1" spans="1:4">
      <c r="A8" s="198" t="s">
        <v>29</v>
      </c>
      <c r="B8" s="199">
        <v>973</v>
      </c>
      <c r="C8" s="199">
        <v>1260</v>
      </c>
      <c r="D8" s="200">
        <f t="shared" si="0"/>
        <v>1.29496402877698</v>
      </c>
    </row>
    <row r="9" ht="30" customHeight="1" spans="1:4">
      <c r="A9" s="198" t="s">
        <v>30</v>
      </c>
      <c r="B9" s="199">
        <v>948</v>
      </c>
      <c r="C9" s="199">
        <v>1220</v>
      </c>
      <c r="D9" s="200">
        <f t="shared" si="0"/>
        <v>1.28691983122363</v>
      </c>
    </row>
    <row r="10" ht="30" customHeight="1" spans="1:4">
      <c r="A10" s="198" t="s">
        <v>31</v>
      </c>
      <c r="B10" s="199">
        <v>3857</v>
      </c>
      <c r="C10" s="199">
        <v>4980</v>
      </c>
      <c r="D10" s="200">
        <f t="shared" si="0"/>
        <v>1.29115893181229</v>
      </c>
    </row>
    <row r="11" ht="30" customHeight="1" spans="1:4">
      <c r="A11" s="198" t="s">
        <v>32</v>
      </c>
      <c r="B11" s="199">
        <v>3757</v>
      </c>
      <c r="C11" s="199">
        <v>4850</v>
      </c>
      <c r="D11" s="200">
        <f t="shared" si="0"/>
        <v>1.29092360926271</v>
      </c>
    </row>
    <row r="12" ht="30" customHeight="1" spans="1:4">
      <c r="A12" s="198" t="s">
        <v>33</v>
      </c>
      <c r="B12" s="199">
        <v>1221</v>
      </c>
      <c r="C12" s="199">
        <v>1580</v>
      </c>
      <c r="D12" s="200">
        <f t="shared" si="0"/>
        <v>1.29402129402129</v>
      </c>
    </row>
    <row r="13" ht="30" customHeight="1" spans="1:4">
      <c r="A13" s="198" t="s">
        <v>34</v>
      </c>
      <c r="B13" s="199">
        <v>5746</v>
      </c>
      <c r="C13" s="199">
        <v>7410</v>
      </c>
      <c r="D13" s="200">
        <f t="shared" si="0"/>
        <v>1.289592760181</v>
      </c>
    </row>
    <row r="14" ht="30" customHeight="1" spans="1:4">
      <c r="A14" s="198" t="s">
        <v>35</v>
      </c>
      <c r="B14" s="199">
        <v>5492</v>
      </c>
      <c r="C14" s="199">
        <v>7090</v>
      </c>
      <c r="D14" s="200">
        <f t="shared" si="0"/>
        <v>1.29096868171886</v>
      </c>
    </row>
    <row r="15" ht="30" customHeight="1" spans="1:4">
      <c r="A15" s="198" t="s">
        <v>36</v>
      </c>
      <c r="B15" s="199">
        <v>1806</v>
      </c>
      <c r="C15" s="199">
        <v>2330</v>
      </c>
      <c r="D15" s="200">
        <f t="shared" si="0"/>
        <v>1.29014396456257</v>
      </c>
    </row>
    <row r="16" ht="30" customHeight="1" spans="1:4">
      <c r="A16" s="198" t="s">
        <v>37</v>
      </c>
      <c r="B16" s="199">
        <v>4340</v>
      </c>
      <c r="C16" s="199">
        <v>5600</v>
      </c>
      <c r="D16" s="200">
        <f t="shared" si="0"/>
        <v>1.29032258064516</v>
      </c>
    </row>
    <row r="17" ht="30" customHeight="1" spans="1:4">
      <c r="A17" s="198" t="s">
        <v>38</v>
      </c>
      <c r="B17" s="199">
        <v>7208</v>
      </c>
      <c r="C17" s="199">
        <v>9300</v>
      </c>
      <c r="D17" s="200">
        <f t="shared" si="0"/>
        <v>1.29023307436182</v>
      </c>
    </row>
    <row r="18" ht="30" customHeight="1" spans="1:4">
      <c r="A18" s="198" t="s">
        <v>39</v>
      </c>
      <c r="B18" s="199">
        <v>254</v>
      </c>
      <c r="C18" s="199">
        <v>330</v>
      </c>
      <c r="D18" s="200">
        <f t="shared" si="0"/>
        <v>1.2992125984252</v>
      </c>
    </row>
    <row r="19" ht="30" customHeight="1" spans="1:4">
      <c r="A19" s="198" t="s">
        <v>40</v>
      </c>
      <c r="B19" s="199">
        <f>SUM(B20:B26)</f>
        <v>87203</v>
      </c>
      <c r="C19" s="199">
        <f>SUM(C20:C26)</f>
        <v>68000</v>
      </c>
      <c r="D19" s="200">
        <f t="shared" si="0"/>
        <v>0.779789686134651</v>
      </c>
    </row>
    <row r="20" ht="30" customHeight="1" spans="1:4">
      <c r="A20" s="198" t="s">
        <v>41</v>
      </c>
      <c r="B20" s="199">
        <v>4560</v>
      </c>
      <c r="C20" s="199">
        <v>3560</v>
      </c>
      <c r="D20" s="200">
        <f t="shared" si="0"/>
        <v>0.780701754385965</v>
      </c>
    </row>
    <row r="21" ht="30" customHeight="1" spans="1:4">
      <c r="A21" s="198" t="s">
        <v>42</v>
      </c>
      <c r="B21" s="199">
        <v>4091</v>
      </c>
      <c r="C21" s="199">
        <v>3200</v>
      </c>
      <c r="D21" s="200">
        <f t="shared" si="0"/>
        <v>0.782204839892447</v>
      </c>
    </row>
    <row r="22" ht="30" customHeight="1" spans="1:4">
      <c r="A22" s="198" t="s">
        <v>43</v>
      </c>
      <c r="B22" s="199">
        <v>7657</v>
      </c>
      <c r="C22" s="199">
        <v>5980</v>
      </c>
      <c r="D22" s="200">
        <f t="shared" si="0"/>
        <v>0.780984719864177</v>
      </c>
    </row>
    <row r="23" ht="30" customHeight="1" spans="1:4">
      <c r="A23" s="198" t="s">
        <v>44</v>
      </c>
      <c r="B23" s="199">
        <v>11120</v>
      </c>
      <c r="C23" s="199">
        <v>2000</v>
      </c>
      <c r="D23" s="200">
        <f t="shared" si="0"/>
        <v>0.179856115107914</v>
      </c>
    </row>
    <row r="24" ht="30" customHeight="1" spans="1:4">
      <c r="A24" s="198" t="s">
        <v>45</v>
      </c>
      <c r="B24" s="199">
        <v>48098</v>
      </c>
      <c r="C24" s="199">
        <v>44160</v>
      </c>
      <c r="D24" s="200">
        <f t="shared" si="0"/>
        <v>0.918125493783525</v>
      </c>
    </row>
    <row r="25" ht="30" customHeight="1" spans="1:4">
      <c r="A25" s="198" t="s">
        <v>46</v>
      </c>
      <c r="B25" s="199"/>
      <c r="C25" s="199"/>
      <c r="D25" s="200"/>
    </row>
    <row r="26" ht="30" customHeight="1" spans="1:4">
      <c r="A26" s="198" t="s">
        <v>47</v>
      </c>
      <c r="B26" s="201">
        <v>11677</v>
      </c>
      <c r="C26" s="202">
        <v>9100</v>
      </c>
      <c r="D26" s="200">
        <f t="shared" si="0"/>
        <v>0.779309754217693</v>
      </c>
    </row>
    <row r="27" ht="30" customHeight="1" spans="1:4">
      <c r="A27" s="203" t="s">
        <v>48</v>
      </c>
      <c r="B27" s="199">
        <f>B19+B5</f>
        <v>185223</v>
      </c>
      <c r="C27" s="199">
        <f>C19+C5</f>
        <v>194500</v>
      </c>
      <c r="D27" s="200">
        <f t="shared" si="0"/>
        <v>1.05008557252609</v>
      </c>
    </row>
  </sheetData>
  <mergeCells count="2">
    <mergeCell ref="A2:D2"/>
    <mergeCell ref="A3:D3"/>
  </mergeCells>
  <pageMargins left="0.75" right="0.75" top="0.270000010728836" bottom="0.270000010728836" header="0" footer="0"/>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5"/>
  <sheetViews>
    <sheetView workbookViewId="0">
      <selection activeCell="L160" sqref="L160"/>
    </sheetView>
  </sheetViews>
  <sheetFormatPr defaultColWidth="8.8" defaultRowHeight="13.5" outlineLevelCol="6"/>
  <cols>
    <col min="1" max="1" width="5.65" style="143" customWidth="1"/>
    <col min="2" max="2" width="25.125" style="142" customWidth="1"/>
    <col min="3" max="7" width="10.8" style="142" customWidth="1"/>
    <col min="8" max="16384" width="8.8" style="142"/>
  </cols>
  <sheetData>
    <row r="1" s="140" customFormat="1" ht="15.75" spans="1:7">
      <c r="A1" s="144" t="s">
        <v>49</v>
      </c>
      <c r="B1" s="145"/>
      <c r="F1" s="146" t="s">
        <v>50</v>
      </c>
      <c r="G1" s="146"/>
    </row>
    <row r="2" s="141" customFormat="1" ht="24" spans="1:7">
      <c r="A2" s="148" t="s">
        <v>51</v>
      </c>
      <c r="B2" s="148"/>
      <c r="C2" s="148"/>
      <c r="D2" s="148"/>
      <c r="E2" s="148"/>
      <c r="F2" s="148"/>
      <c r="G2" s="148"/>
    </row>
    <row r="3" s="140" customFormat="1" ht="15.75" spans="1:7">
      <c r="A3" s="149"/>
      <c r="G3" s="150" t="s">
        <v>52</v>
      </c>
    </row>
    <row r="4" s="140" customFormat="1" ht="20.4" customHeight="1" spans="1:7">
      <c r="A4" s="151" t="s">
        <v>22</v>
      </c>
      <c r="B4" s="152"/>
      <c r="C4" s="153" t="s">
        <v>53</v>
      </c>
      <c r="D4" s="154" t="s">
        <v>54</v>
      </c>
      <c r="E4" s="155" t="s">
        <v>55</v>
      </c>
      <c r="F4" s="156"/>
      <c r="G4" s="157"/>
    </row>
    <row r="5" s="140" customFormat="1" ht="38.1" customHeight="1" spans="1:7">
      <c r="A5" s="74" t="s">
        <v>56</v>
      </c>
      <c r="B5" s="158" t="s">
        <v>57</v>
      </c>
      <c r="C5" s="159"/>
      <c r="D5" s="159"/>
      <c r="E5" s="73" t="s">
        <v>58</v>
      </c>
      <c r="F5" s="75" t="s">
        <v>59</v>
      </c>
      <c r="G5" s="75" t="s">
        <v>60</v>
      </c>
    </row>
    <row r="6" s="142" customFormat="1" ht="15" spans="1:7">
      <c r="A6" s="160" t="s">
        <v>61</v>
      </c>
      <c r="B6" s="137" t="s">
        <v>62</v>
      </c>
      <c r="C6" s="161">
        <f>SUMPRODUCT('[2]表二（录入表）'!C$6:C$1121*(LEFT('[2]表二（录入表）'!$A$6:$A$1121,LEN($A6))=$A6))</f>
        <v>64768</v>
      </c>
      <c r="D6" s="161">
        <f>SUMPRODUCT('[2]表二（录入表）'!D$6:D$1121*(LEFT('[2]表二（录入表）'!$A$6:$A$1121,LEN($A6))=$A6))</f>
        <v>68264</v>
      </c>
      <c r="E6" s="161">
        <f>SUMPRODUCT('[2]表二（录入表）'!E$6:E$1121*(LEFT('[2]表二（录入表）'!$A$6:$A$1121,LEN($A6))=$A6))</f>
        <v>77476</v>
      </c>
      <c r="F6" s="162">
        <f t="shared" ref="F6:F69" si="0">IFERROR($E6/C6,"")</f>
        <v>1.19620800395257</v>
      </c>
      <c r="G6" s="162">
        <f t="shared" ref="G6:G69" si="1">IFERROR($E6/D6,"")</f>
        <v>1.13494667760459</v>
      </c>
    </row>
    <row r="7" s="142" customFormat="1" ht="15" spans="1:7">
      <c r="A7" s="160" t="s">
        <v>63</v>
      </c>
      <c r="B7" s="137" t="s">
        <v>64</v>
      </c>
      <c r="C7" s="161">
        <f>SUMPRODUCT('[2]表二（录入表）'!C$6:C$1121*(LEFT('[2]表二（录入表）'!$A$6:$A$1121,LEN($A7))=$A7))</f>
        <v>849</v>
      </c>
      <c r="D7" s="161">
        <f>SUMPRODUCT('[2]表二（录入表）'!D$6:D$1121*(LEFT('[2]表二（录入表）'!$A$6:$A$1121,LEN($A7))=$A7))</f>
        <v>936</v>
      </c>
      <c r="E7" s="161">
        <f>SUMPRODUCT('[2]表二（录入表）'!E$6:E$1121*(LEFT('[2]表二（录入表）'!$A$6:$A$1121,LEN($A7))=$A7))</f>
        <v>525</v>
      </c>
      <c r="F7" s="162">
        <f t="shared" si="0"/>
        <v>0.618374558303887</v>
      </c>
      <c r="G7" s="162">
        <f t="shared" si="1"/>
        <v>0.560897435897436</v>
      </c>
    </row>
    <row r="8" s="142" customFormat="1" ht="15" spans="1:7">
      <c r="A8" s="160" t="s">
        <v>65</v>
      </c>
      <c r="B8" s="137" t="s">
        <v>66</v>
      </c>
      <c r="C8" s="161">
        <f>SUMPRODUCT('[2]表二（录入表）'!C$6:C$1121*(LEFT('[2]表二（录入表）'!$A$6:$A$1121,LEN($A8))=$A8))</f>
        <v>496</v>
      </c>
      <c r="D8" s="161">
        <f>SUMPRODUCT('[2]表二（录入表）'!D$6:D$1121*(LEFT('[2]表二（录入表）'!$A$6:$A$1121,LEN($A8))=$A8))</f>
        <v>738</v>
      </c>
      <c r="E8" s="161">
        <f>SUMPRODUCT('[2]表二（录入表）'!E$6:E$1121*(LEFT('[2]表二（录入表）'!$A$6:$A$1121,LEN($A8))=$A8))</f>
        <v>502</v>
      </c>
      <c r="F8" s="162">
        <f t="shared" si="0"/>
        <v>1.01209677419355</v>
      </c>
      <c r="G8" s="162">
        <f t="shared" si="1"/>
        <v>0.680216802168022</v>
      </c>
    </row>
    <row r="9" s="142" customFormat="1" ht="15" spans="1:7">
      <c r="A9" s="160" t="s">
        <v>67</v>
      </c>
      <c r="B9" s="137" t="s">
        <v>68</v>
      </c>
      <c r="C9" s="161">
        <f>SUMPRODUCT('[2]表二（录入表）'!C$6:C$1121*(LEFT('[2]表二（录入表）'!$A$6:$A$1121,LEN($A9))=$A9))</f>
        <v>38680</v>
      </c>
      <c r="D9" s="161">
        <f>SUMPRODUCT('[2]表二（录入表）'!D$6:D$1121*(LEFT('[2]表二（录入表）'!$A$6:$A$1121,LEN($A9))=$A9))</f>
        <v>45501</v>
      </c>
      <c r="E9" s="161">
        <f>SUMPRODUCT('[2]表二（录入表）'!E$6:E$1121*(LEFT('[2]表二（录入表）'!$A$6:$A$1121,LEN($A9))=$A9))</f>
        <v>54378</v>
      </c>
      <c r="F9" s="162">
        <f t="shared" si="0"/>
        <v>1.40584281282316</v>
      </c>
      <c r="G9" s="162">
        <f t="shared" si="1"/>
        <v>1.1950946133052</v>
      </c>
    </row>
    <row r="10" s="142" customFormat="1" ht="15" spans="1:7">
      <c r="A10" s="160" t="s">
        <v>69</v>
      </c>
      <c r="B10" s="137" t="s">
        <v>70</v>
      </c>
      <c r="C10" s="161">
        <f>SUMPRODUCT('[2]表二（录入表）'!C$6:C$1121*(LEFT('[2]表二（录入表）'!$A$6:$A$1121,LEN($A10))=$A10))</f>
        <v>620</v>
      </c>
      <c r="D10" s="161">
        <f>SUMPRODUCT('[2]表二（录入表）'!D$6:D$1121*(LEFT('[2]表二（录入表）'!$A$6:$A$1121,LEN($A10))=$A10))</f>
        <v>713</v>
      </c>
      <c r="E10" s="161">
        <f>SUMPRODUCT('[2]表二（录入表）'!E$6:E$1121*(LEFT('[2]表二（录入表）'!$A$6:$A$1121,LEN($A10))=$A10))</f>
        <v>719</v>
      </c>
      <c r="F10" s="162">
        <f t="shared" si="0"/>
        <v>1.15967741935484</v>
      </c>
      <c r="G10" s="162">
        <f t="shared" si="1"/>
        <v>1.00841514726508</v>
      </c>
    </row>
    <row r="11" s="142" customFormat="1" ht="15" spans="1:7">
      <c r="A11" s="160" t="s">
        <v>71</v>
      </c>
      <c r="B11" s="137" t="s">
        <v>72</v>
      </c>
      <c r="C11" s="161">
        <f>SUMPRODUCT('[2]表二（录入表）'!C$6:C$1121*(LEFT('[2]表二（录入表）'!$A$6:$A$1121,LEN($A11))=$A11))</f>
        <v>787</v>
      </c>
      <c r="D11" s="161">
        <f>SUMPRODUCT('[2]表二（录入表）'!D$6:D$1121*(LEFT('[2]表二（录入表）'!$A$6:$A$1121,LEN($A11))=$A11))</f>
        <v>1189</v>
      </c>
      <c r="E11" s="161">
        <f>SUMPRODUCT('[2]表二（录入表）'!E$6:E$1121*(LEFT('[2]表二（录入表）'!$A$6:$A$1121,LEN($A11))=$A11))</f>
        <v>634</v>
      </c>
      <c r="F11" s="162">
        <f t="shared" si="0"/>
        <v>0.80559085133418</v>
      </c>
      <c r="G11" s="162">
        <f t="shared" si="1"/>
        <v>0.533221194280908</v>
      </c>
    </row>
    <row r="12" s="142" customFormat="1" ht="15" spans="1:7">
      <c r="A12" s="160" t="s">
        <v>73</v>
      </c>
      <c r="B12" s="137" t="s">
        <v>74</v>
      </c>
      <c r="C12" s="161">
        <f>SUMPRODUCT('[2]表二（录入表）'!C$6:C$1121*(LEFT('[2]表二（录入表）'!$A$6:$A$1121,LEN($A12))=$A12))</f>
        <v>2667</v>
      </c>
      <c r="D12" s="161">
        <f>SUMPRODUCT('[2]表二（录入表）'!D$6:D$1121*(LEFT('[2]表二（录入表）'!$A$6:$A$1121,LEN($A12))=$A12))</f>
        <v>2566</v>
      </c>
      <c r="E12" s="161">
        <f>SUMPRODUCT('[2]表二（录入表）'!E$6:E$1121*(LEFT('[2]表二（录入表）'!$A$6:$A$1121,LEN($A12))=$A12))</f>
        <v>2718</v>
      </c>
      <c r="F12" s="162">
        <f t="shared" si="0"/>
        <v>1.01912260967379</v>
      </c>
      <c r="G12" s="162">
        <f t="shared" si="1"/>
        <v>1.05923616523772</v>
      </c>
    </row>
    <row r="13" s="142" customFormat="1" ht="15" spans="1:7">
      <c r="A13" s="160" t="s">
        <v>75</v>
      </c>
      <c r="B13" s="137" t="s">
        <v>76</v>
      </c>
      <c r="C13" s="161">
        <f>SUMPRODUCT('[2]表二（录入表）'!C$6:C$1121*(LEFT('[2]表二（录入表）'!$A$6:$A$1121,LEN($A13))=$A13))</f>
        <v>0</v>
      </c>
      <c r="D13" s="161">
        <f>SUMPRODUCT('[2]表二（录入表）'!D$6:D$1121*(LEFT('[2]表二（录入表）'!$A$6:$A$1121,LEN($A13))=$A13))</f>
        <v>0</v>
      </c>
      <c r="E13" s="161">
        <f>SUMPRODUCT('[2]表二（录入表）'!E$6:E$1121*(LEFT('[2]表二（录入表）'!$A$6:$A$1121,LEN($A13))=$A13))</f>
        <v>0</v>
      </c>
      <c r="F13" s="162" t="str">
        <f t="shared" si="0"/>
        <v/>
      </c>
      <c r="G13" s="162" t="str">
        <f t="shared" si="1"/>
        <v/>
      </c>
    </row>
    <row r="14" s="142" customFormat="1" ht="15" spans="1:7">
      <c r="A14" s="160" t="s">
        <v>77</v>
      </c>
      <c r="B14" s="137" t="s">
        <v>78</v>
      </c>
      <c r="C14" s="161">
        <f>SUMPRODUCT('[2]表二（录入表）'!C$6:C$1121*(LEFT('[2]表二（录入表）'!$A$6:$A$1121,LEN($A14))=$A14))</f>
        <v>778</v>
      </c>
      <c r="D14" s="161">
        <f>SUMPRODUCT('[2]表二（录入表）'!D$6:D$1121*(LEFT('[2]表二（录入表）'!$A$6:$A$1121,LEN($A14))=$A14))</f>
        <v>849</v>
      </c>
      <c r="E14" s="161">
        <f>SUMPRODUCT('[2]表二（录入表）'!E$6:E$1121*(LEFT('[2]表二（录入表）'!$A$6:$A$1121,LEN($A14))=$A14))</f>
        <v>832</v>
      </c>
      <c r="F14" s="162">
        <f t="shared" si="0"/>
        <v>1.0694087403599</v>
      </c>
      <c r="G14" s="162">
        <f t="shared" si="1"/>
        <v>0.979976442873969</v>
      </c>
    </row>
    <row r="15" s="142" customFormat="1" ht="15" spans="1:7">
      <c r="A15" s="160" t="s">
        <v>79</v>
      </c>
      <c r="B15" s="137" t="s">
        <v>80</v>
      </c>
      <c r="C15" s="161">
        <f>SUMPRODUCT('[2]表二（录入表）'!C$6:C$1121*(LEFT('[2]表二（录入表）'!$A$6:$A$1121,LEN($A15))=$A15))</f>
        <v>0</v>
      </c>
      <c r="D15" s="161">
        <f>SUMPRODUCT('[2]表二（录入表）'!D$6:D$1121*(LEFT('[2]表二（录入表）'!$A$6:$A$1121,LEN($A15))=$A15))</f>
        <v>0</v>
      </c>
      <c r="E15" s="161">
        <f>SUMPRODUCT('[2]表二（录入表）'!E$6:E$1121*(LEFT('[2]表二（录入表）'!$A$6:$A$1121,LEN($A15))=$A15))</f>
        <v>0</v>
      </c>
      <c r="F15" s="162" t="str">
        <f t="shared" si="0"/>
        <v/>
      </c>
      <c r="G15" s="162" t="str">
        <f t="shared" si="1"/>
        <v/>
      </c>
    </row>
    <row r="16" s="142" customFormat="1" ht="15" spans="1:7">
      <c r="A16" s="160" t="s">
        <v>81</v>
      </c>
      <c r="B16" s="137" t="s">
        <v>82</v>
      </c>
      <c r="C16" s="161">
        <f>SUMPRODUCT('[2]表二（录入表）'!C$6:C$1121*(LEFT('[2]表二（录入表）'!$A$6:$A$1121,LEN($A16))=$A16))</f>
        <v>4825</v>
      </c>
      <c r="D16" s="161">
        <f>SUMPRODUCT('[2]表二（录入表）'!D$6:D$1121*(LEFT('[2]表二（录入表）'!$A$6:$A$1121,LEN($A16))=$A16))</f>
        <v>4733</v>
      </c>
      <c r="E16" s="161">
        <f>SUMPRODUCT('[2]表二（录入表）'!E$6:E$1121*(LEFT('[2]表二（录入表）'!$A$6:$A$1121,LEN($A16))=$A16))</f>
        <v>5242</v>
      </c>
      <c r="F16" s="162">
        <f t="shared" si="0"/>
        <v>1.08642487046632</v>
      </c>
      <c r="G16" s="162">
        <f t="shared" si="1"/>
        <v>1.10754278470315</v>
      </c>
    </row>
    <row r="17" s="142" customFormat="1" ht="15" spans="1:7">
      <c r="A17" s="160" t="s">
        <v>83</v>
      </c>
      <c r="B17" s="137" t="s">
        <v>84</v>
      </c>
      <c r="C17" s="161">
        <f>SUMPRODUCT('[2]表二（录入表）'!C$6:C$1121*(LEFT('[2]表二（录入表）'!$A$6:$A$1121,LEN($A17))=$A17))</f>
        <v>713</v>
      </c>
      <c r="D17" s="161">
        <f>SUMPRODUCT('[2]表二（录入表）'!D$6:D$1121*(LEFT('[2]表二（录入表）'!$A$6:$A$1121,LEN($A17))=$A17))</f>
        <v>842</v>
      </c>
      <c r="E17" s="161">
        <f>SUMPRODUCT('[2]表二（录入表）'!E$6:E$1121*(LEFT('[2]表二（录入表）'!$A$6:$A$1121,LEN($A17))=$A17))</f>
        <v>710</v>
      </c>
      <c r="F17" s="162">
        <f t="shared" si="0"/>
        <v>0.995792426367461</v>
      </c>
      <c r="G17" s="162">
        <f t="shared" si="1"/>
        <v>0.843230403800475</v>
      </c>
    </row>
    <row r="18" s="142" customFormat="1" ht="15" spans="1:7">
      <c r="A18" s="160" t="s">
        <v>85</v>
      </c>
      <c r="B18" s="137" t="s">
        <v>86</v>
      </c>
      <c r="C18" s="161">
        <f>SUMPRODUCT('[2]表二（录入表）'!C$6:C$1121*(LEFT('[2]表二（录入表）'!$A$6:$A$1121,LEN($A18))=$A18))</f>
        <v>0</v>
      </c>
      <c r="D18" s="161">
        <f>SUMPRODUCT('[2]表二（录入表）'!D$6:D$1121*(LEFT('[2]表二（录入表）'!$A$6:$A$1121,LEN($A18))=$A18))</f>
        <v>0</v>
      </c>
      <c r="E18" s="161">
        <f>SUMPRODUCT('[2]表二（录入表）'!E$6:E$1121*(LEFT('[2]表二（录入表）'!$A$6:$A$1121,LEN($A18))=$A18))</f>
        <v>0</v>
      </c>
      <c r="F18" s="162" t="str">
        <f t="shared" si="0"/>
        <v/>
      </c>
      <c r="G18" s="162" t="str">
        <f t="shared" si="1"/>
        <v/>
      </c>
    </row>
    <row r="19" s="142" customFormat="1" ht="15" spans="1:7">
      <c r="A19" s="160" t="s">
        <v>87</v>
      </c>
      <c r="B19" s="137" t="s">
        <v>88</v>
      </c>
      <c r="C19" s="161">
        <f>SUMPRODUCT('[2]表二（录入表）'!C$6:C$1121*(LEFT('[2]表二（录入表）'!$A$6:$A$1121,LEN($A19))=$A19))</f>
        <v>0</v>
      </c>
      <c r="D19" s="161">
        <f>SUMPRODUCT('[2]表二（录入表）'!D$6:D$1121*(LEFT('[2]表二（录入表）'!$A$6:$A$1121,LEN($A19))=$A19))</f>
        <v>14</v>
      </c>
      <c r="E19" s="161">
        <f>SUMPRODUCT('[2]表二（录入表）'!E$6:E$1121*(LEFT('[2]表二（录入表）'!$A$6:$A$1121,LEN($A19))=$A19))</f>
        <v>0</v>
      </c>
      <c r="F19" s="162" t="str">
        <f t="shared" si="0"/>
        <v/>
      </c>
      <c r="G19" s="162">
        <f t="shared" si="1"/>
        <v>0</v>
      </c>
    </row>
    <row r="20" s="142" customFormat="1" ht="15" spans="1:7">
      <c r="A20" s="160" t="s">
        <v>89</v>
      </c>
      <c r="B20" s="137" t="s">
        <v>90</v>
      </c>
      <c r="C20" s="161">
        <f>SUMPRODUCT('[2]表二（录入表）'!C$6:C$1121*(LEFT('[2]表二（录入表）'!$A$6:$A$1121,LEN($A20))=$A20))</f>
        <v>0</v>
      </c>
      <c r="D20" s="161">
        <f>SUMPRODUCT('[2]表二（录入表）'!D$6:D$1121*(LEFT('[2]表二（录入表）'!$A$6:$A$1121,LEN($A20))=$A20))</f>
        <v>0</v>
      </c>
      <c r="E20" s="161">
        <f>SUMPRODUCT('[2]表二（录入表）'!E$6:E$1121*(LEFT('[2]表二（录入表）'!$A$6:$A$1121,LEN($A20))=$A20))</f>
        <v>0</v>
      </c>
      <c r="F20" s="162" t="str">
        <f t="shared" si="0"/>
        <v/>
      </c>
      <c r="G20" s="162" t="str">
        <f t="shared" si="1"/>
        <v/>
      </c>
    </row>
    <row r="21" s="142" customFormat="1" ht="15" spans="1:7">
      <c r="A21" s="160" t="s">
        <v>91</v>
      </c>
      <c r="B21" s="137" t="s">
        <v>92</v>
      </c>
      <c r="C21" s="161">
        <f>SUMPRODUCT('[2]表二（录入表）'!C$6:C$1121*(LEFT('[2]表二（录入表）'!$A$6:$A$1121,LEN($A21))=$A21))</f>
        <v>64</v>
      </c>
      <c r="D21" s="161">
        <f>SUMPRODUCT('[2]表二（录入表）'!D$6:D$1121*(LEFT('[2]表二（录入表）'!$A$6:$A$1121,LEN($A21))=$A21))</f>
        <v>190</v>
      </c>
      <c r="E21" s="161">
        <f>SUMPRODUCT('[2]表二（录入表）'!E$6:E$1121*(LEFT('[2]表二（录入表）'!$A$6:$A$1121,LEN($A21))=$A21))</f>
        <v>78</v>
      </c>
      <c r="F21" s="162">
        <f t="shared" si="0"/>
        <v>1.21875</v>
      </c>
      <c r="G21" s="162">
        <f t="shared" si="1"/>
        <v>0.410526315789474</v>
      </c>
    </row>
    <row r="22" s="142" customFormat="1" ht="15" spans="1:7">
      <c r="A22" s="160" t="s">
        <v>93</v>
      </c>
      <c r="B22" s="137" t="s">
        <v>94</v>
      </c>
      <c r="C22" s="161">
        <f>SUMPRODUCT('[2]表二（录入表）'!C$6:C$1121*(LEFT('[2]表二（录入表）'!$A$6:$A$1121,LEN($A22))=$A22))</f>
        <v>56</v>
      </c>
      <c r="D22" s="161">
        <f>SUMPRODUCT('[2]表二（录入表）'!D$6:D$1121*(LEFT('[2]表二（录入表）'!$A$6:$A$1121,LEN($A22))=$A22))</f>
        <v>64</v>
      </c>
      <c r="E22" s="161">
        <f>SUMPRODUCT('[2]表二（录入表）'!E$6:E$1121*(LEFT('[2]表二（录入表）'!$A$6:$A$1121,LEN($A22))=$A22))</f>
        <v>56</v>
      </c>
      <c r="F22" s="162">
        <f t="shared" si="0"/>
        <v>1</v>
      </c>
      <c r="G22" s="162">
        <f t="shared" si="1"/>
        <v>0.875</v>
      </c>
    </row>
    <row r="23" s="142" customFormat="1" ht="15" spans="1:7">
      <c r="A23" s="160" t="s">
        <v>95</v>
      </c>
      <c r="B23" s="137" t="s">
        <v>96</v>
      </c>
      <c r="C23" s="161">
        <f>SUMPRODUCT('[2]表二（录入表）'!C$6:C$1121*(LEFT('[2]表二（录入表）'!$A$6:$A$1121,LEN($A23))=$A23))</f>
        <v>1808</v>
      </c>
      <c r="D23" s="161">
        <f>SUMPRODUCT('[2]表二（录入表）'!D$6:D$1121*(LEFT('[2]表二（录入表）'!$A$6:$A$1121,LEN($A23))=$A23))</f>
        <v>744</v>
      </c>
      <c r="E23" s="161">
        <f>SUMPRODUCT('[2]表二（录入表）'!E$6:E$1121*(LEFT('[2]表二（录入表）'!$A$6:$A$1121,LEN($A23))=$A23))</f>
        <v>762</v>
      </c>
      <c r="F23" s="162">
        <f t="shared" si="0"/>
        <v>0.42146017699115</v>
      </c>
      <c r="G23" s="162">
        <f t="shared" si="1"/>
        <v>1.0241935483871</v>
      </c>
    </row>
    <row r="24" s="142" customFormat="1" ht="15" spans="1:7">
      <c r="A24" s="160" t="s">
        <v>97</v>
      </c>
      <c r="B24" s="137" t="s">
        <v>98</v>
      </c>
      <c r="C24" s="161">
        <f>SUMPRODUCT('[2]表二（录入表）'!C$6:C$1121*(LEFT('[2]表二（录入表）'!$A$6:$A$1121,LEN($A24))=$A24))</f>
        <v>1041</v>
      </c>
      <c r="D24" s="161">
        <f>SUMPRODUCT('[2]表二（录入表）'!D$6:D$1121*(LEFT('[2]表二（录入表）'!$A$6:$A$1121,LEN($A24))=$A24))</f>
        <v>1181</v>
      </c>
      <c r="E24" s="161">
        <f>SUMPRODUCT('[2]表二（录入表）'!E$6:E$1121*(LEFT('[2]表二（录入表）'!$A$6:$A$1121,LEN($A24))=$A24))</f>
        <v>979</v>
      </c>
      <c r="F24" s="162">
        <f t="shared" si="0"/>
        <v>0.940441882804995</v>
      </c>
      <c r="G24" s="162">
        <f t="shared" si="1"/>
        <v>0.828958509737511</v>
      </c>
    </row>
    <row r="25" s="142" customFormat="1" ht="15" spans="1:7">
      <c r="A25" s="160" t="s">
        <v>99</v>
      </c>
      <c r="B25" s="137" t="s">
        <v>100</v>
      </c>
      <c r="C25" s="161">
        <f>SUMPRODUCT('[2]表二（录入表）'!C$6:C$1121*(LEFT('[2]表二（录入表）'!$A$6:$A$1121,LEN($A25))=$A25))</f>
        <v>1982</v>
      </c>
      <c r="D25" s="161">
        <f>SUMPRODUCT('[2]表二（录入表）'!D$6:D$1121*(LEFT('[2]表二（录入表）'!$A$6:$A$1121,LEN($A25))=$A25))</f>
        <v>1044</v>
      </c>
      <c r="E25" s="161">
        <f>SUMPRODUCT('[2]表二（录入表）'!E$6:E$1121*(LEFT('[2]表二（录入表）'!$A$6:$A$1121,LEN($A25))=$A25))</f>
        <v>1750</v>
      </c>
      <c r="F25" s="162">
        <f t="shared" si="0"/>
        <v>0.882946518668012</v>
      </c>
      <c r="G25" s="162">
        <f t="shared" si="1"/>
        <v>1.67624521072797</v>
      </c>
    </row>
    <row r="26" s="142" customFormat="1" ht="15" spans="1:7">
      <c r="A26" s="160" t="s">
        <v>101</v>
      </c>
      <c r="B26" s="137" t="s">
        <v>102</v>
      </c>
      <c r="C26" s="161">
        <f>SUMPRODUCT('[2]表二（录入表）'!C$6:C$1121*(LEFT('[2]表二（录入表）'!$A$6:$A$1121,LEN($A26))=$A26))</f>
        <v>771</v>
      </c>
      <c r="D26" s="161">
        <f>SUMPRODUCT('[2]表二（录入表）'!D$6:D$1121*(LEFT('[2]表二（录入表）'!$A$6:$A$1121,LEN($A26))=$A26))</f>
        <v>743</v>
      </c>
      <c r="E26" s="161">
        <f>SUMPRODUCT('[2]表二（录入表）'!E$6:E$1121*(LEFT('[2]表二（录入表）'!$A$6:$A$1121,LEN($A26))=$A26))</f>
        <v>819</v>
      </c>
      <c r="F26" s="162">
        <f t="shared" si="0"/>
        <v>1.06225680933852</v>
      </c>
      <c r="G26" s="162">
        <f t="shared" si="1"/>
        <v>1.10228802153432</v>
      </c>
    </row>
    <row r="27" s="142" customFormat="1" ht="15" spans="1:7">
      <c r="A27" s="160" t="s">
        <v>103</v>
      </c>
      <c r="B27" s="137" t="s">
        <v>104</v>
      </c>
      <c r="C27" s="161">
        <f>SUMPRODUCT('[2]表二（录入表）'!C$6:C$1121*(LEFT('[2]表二（录入表）'!$A$6:$A$1121,LEN($A27))=$A27))</f>
        <v>451</v>
      </c>
      <c r="D27" s="161">
        <f>SUMPRODUCT('[2]表二（录入表）'!D$6:D$1121*(LEFT('[2]表二（录入表）'!$A$6:$A$1121,LEN($A27))=$A27))</f>
        <v>672</v>
      </c>
      <c r="E27" s="161">
        <f>SUMPRODUCT('[2]表二（录入表）'!E$6:E$1121*(LEFT('[2]表二（录入表）'!$A$6:$A$1121,LEN($A27))=$A27))</f>
        <v>481</v>
      </c>
      <c r="F27" s="162">
        <f t="shared" si="0"/>
        <v>1.06651884700665</v>
      </c>
      <c r="G27" s="162">
        <f t="shared" si="1"/>
        <v>0.71577380952381</v>
      </c>
    </row>
    <row r="28" s="142" customFormat="1" ht="15" spans="1:7">
      <c r="A28" s="160" t="s">
        <v>105</v>
      </c>
      <c r="B28" s="137" t="s">
        <v>106</v>
      </c>
      <c r="C28" s="161">
        <f>SUMPRODUCT('[2]表二（录入表）'!C$6:C$1121*(LEFT('[2]表二（录入表）'!$A$6:$A$1121,LEN($A28))=$A28))</f>
        <v>0</v>
      </c>
      <c r="D28" s="161">
        <f>SUMPRODUCT('[2]表二（录入表）'!D$6:D$1121*(LEFT('[2]表二（录入表）'!$A$6:$A$1121,LEN($A28))=$A28))</f>
        <v>0</v>
      </c>
      <c r="E28" s="161">
        <f>SUMPRODUCT('[2]表二（录入表）'!E$6:E$1121*(LEFT('[2]表二（录入表）'!$A$6:$A$1121,LEN($A28))=$A28))</f>
        <v>0</v>
      </c>
      <c r="F28" s="162" t="str">
        <f t="shared" si="0"/>
        <v/>
      </c>
      <c r="G28" s="162" t="str">
        <f t="shared" si="1"/>
        <v/>
      </c>
    </row>
    <row r="29" s="142" customFormat="1" ht="15" spans="1:7">
      <c r="A29" s="160" t="s">
        <v>107</v>
      </c>
      <c r="B29" s="137" t="s">
        <v>108</v>
      </c>
      <c r="C29" s="161">
        <f>SUMPRODUCT('[2]表二（录入表）'!C$6:C$1121*(LEFT('[2]表二（录入表）'!$A$6:$A$1121,LEN($A29))=$A29))</f>
        <v>3724</v>
      </c>
      <c r="D29" s="161">
        <f>SUMPRODUCT('[2]表二（录入表）'!D$6:D$1121*(LEFT('[2]表二（录入表）'!$A$6:$A$1121,LEN($A29))=$A29))</f>
        <v>988</v>
      </c>
      <c r="E29" s="161">
        <f>SUMPRODUCT('[2]表二（录入表）'!E$6:E$1121*(LEFT('[2]表二（录入表）'!$A$6:$A$1121,LEN($A29))=$A29))</f>
        <v>1109</v>
      </c>
      <c r="F29" s="162">
        <f t="shared" si="0"/>
        <v>0.297798066595059</v>
      </c>
      <c r="G29" s="162">
        <f t="shared" si="1"/>
        <v>1.12246963562753</v>
      </c>
    </row>
    <row r="30" s="142" customFormat="1" ht="15" spans="1:7">
      <c r="A30" s="160" t="s">
        <v>109</v>
      </c>
      <c r="B30" s="137" t="s">
        <v>110</v>
      </c>
      <c r="C30" s="161">
        <f>SUMPRODUCT('[2]表二（录入表）'!C$6:C$1121*(LEFT('[2]表二（录入表）'!$A$6:$A$1121,LEN($A30))=$A30))</f>
        <v>271</v>
      </c>
      <c r="D30" s="161">
        <f>SUMPRODUCT('[2]表二（录入表）'!D$6:D$1121*(LEFT('[2]表二（录入表）'!$A$6:$A$1121,LEN($A30))=$A30))</f>
        <v>266</v>
      </c>
      <c r="E30" s="161">
        <f>SUMPRODUCT('[2]表二（录入表）'!E$6:E$1121*(LEFT('[2]表二（录入表）'!$A$6:$A$1121,LEN($A30))=$A30))</f>
        <v>304</v>
      </c>
      <c r="F30" s="162">
        <f t="shared" si="0"/>
        <v>1.12177121771218</v>
      </c>
      <c r="G30" s="162">
        <f t="shared" si="1"/>
        <v>1.14285714285714</v>
      </c>
    </row>
    <row r="31" s="142" customFormat="1" ht="15" spans="1:7">
      <c r="A31" s="160" t="s">
        <v>111</v>
      </c>
      <c r="B31" s="137" t="s">
        <v>112</v>
      </c>
      <c r="C31" s="161">
        <f>SUMPRODUCT('[2]表二（录入表）'!C$6:C$1121*(LEFT('[2]表二（录入表）'!$A$6:$A$1121,LEN($A31))=$A31))</f>
        <v>3521</v>
      </c>
      <c r="D31" s="161">
        <f>SUMPRODUCT('[2]表二（录入表）'!D$6:D$1121*(LEFT('[2]表二（录入表）'!$A$6:$A$1121,LEN($A31))=$A31))</f>
        <v>3742</v>
      </c>
      <c r="E31" s="161">
        <f>SUMPRODUCT('[2]表二（录入表）'!E$6:E$1121*(LEFT('[2]表二（录入表）'!$A$6:$A$1121,LEN($A31))=$A31))</f>
        <v>3981</v>
      </c>
      <c r="F31" s="162">
        <f t="shared" si="0"/>
        <v>1.13064470320932</v>
      </c>
      <c r="G31" s="162">
        <f t="shared" si="1"/>
        <v>1.06386958845537</v>
      </c>
    </row>
    <row r="32" s="142" customFormat="1" ht="15" spans="1:7">
      <c r="A32" s="160" t="s">
        <v>113</v>
      </c>
      <c r="B32" s="137" t="s">
        <v>114</v>
      </c>
      <c r="C32" s="161">
        <f>SUMPRODUCT('[2]表二（录入表）'!C$6:C$1121*(LEFT('[2]表二（录入表）'!$A$6:$A$1121,LEN($A32))=$A32))</f>
        <v>0</v>
      </c>
      <c r="D32" s="161">
        <f>SUMPRODUCT('[2]表二（录入表）'!D$6:D$1121*(LEFT('[2]表二（录入表）'!$A$6:$A$1121,LEN($A32))=$A32))</f>
        <v>0</v>
      </c>
      <c r="E32" s="161">
        <f>SUMPRODUCT('[2]表二（录入表）'!E$6:E$1121*(LEFT('[2]表二（录入表）'!$A$6:$A$1121,LEN($A32))=$A32))</f>
        <v>205</v>
      </c>
      <c r="F32" s="162" t="str">
        <f t="shared" si="0"/>
        <v/>
      </c>
      <c r="G32" s="162" t="str">
        <f t="shared" si="1"/>
        <v/>
      </c>
    </row>
    <row r="33" s="142" customFormat="1" ht="15" spans="1:7">
      <c r="A33" s="160" t="s">
        <v>115</v>
      </c>
      <c r="B33" s="137" t="s">
        <v>116</v>
      </c>
      <c r="C33" s="161">
        <f>SUMPRODUCT('[2]表二（录入表）'!C$6:C$1121*(LEFT('[2]表二（录入表）'!$A$6:$A$1121,LEN($A33))=$A33))</f>
        <v>664</v>
      </c>
      <c r="D33" s="161">
        <f>SUMPRODUCT('[2]表二（录入表）'!D$6:D$1121*(LEFT('[2]表二（录入表）'!$A$6:$A$1121,LEN($A33))=$A33))</f>
        <v>549</v>
      </c>
      <c r="E33" s="161">
        <f>SUMPRODUCT('[2]表二（录入表）'!E$6:E$1121*(LEFT('[2]表二（录入表）'!$A$6:$A$1121,LEN($A33))=$A33))</f>
        <v>692</v>
      </c>
      <c r="F33" s="162">
        <f t="shared" si="0"/>
        <v>1.0421686746988</v>
      </c>
      <c r="G33" s="162">
        <f t="shared" si="1"/>
        <v>1.26047358834244</v>
      </c>
    </row>
    <row r="34" s="142" customFormat="1" ht="15" spans="1:7">
      <c r="A34" s="160" t="s">
        <v>117</v>
      </c>
      <c r="B34" s="137" t="s">
        <v>118</v>
      </c>
      <c r="C34" s="161">
        <f>SUMPRODUCT('[2]表二（录入表）'!C$6:C$1121*(LEFT('[2]表二（录入表）'!$A$6:$A$1121,LEN($A34))=$A34))</f>
        <v>0</v>
      </c>
      <c r="D34" s="161">
        <f>SUMPRODUCT('[2]表二（录入表）'!D$6:D$1121*(LEFT('[2]表二（录入表）'!$A$6:$A$1121,LEN($A34))=$A34))</f>
        <v>0</v>
      </c>
      <c r="E34" s="161">
        <f>SUMPRODUCT('[2]表二（录入表）'!E$6:E$1121*(LEFT('[2]表二（录入表）'!$A$6:$A$1121,LEN($A34))=$A34))</f>
        <v>0</v>
      </c>
      <c r="F34" s="162" t="str">
        <f t="shared" si="0"/>
        <v/>
      </c>
      <c r="G34" s="162" t="str">
        <f t="shared" si="1"/>
        <v/>
      </c>
    </row>
    <row r="35" s="142" customFormat="1" ht="15" spans="1:7">
      <c r="A35" s="160" t="s">
        <v>119</v>
      </c>
      <c r="B35" s="137" t="s">
        <v>120</v>
      </c>
      <c r="C35" s="161">
        <f>SUMPRODUCT('[2]表二（录入表）'!C$6:C$1121*(LEFT('[2]表二（录入表）'!$A$6:$A$1121,LEN($A35))=$A35))</f>
        <v>0</v>
      </c>
      <c r="D35" s="161">
        <f>SUMPRODUCT('[2]表二（录入表）'!D$6:D$1121*(LEFT('[2]表二（录入表）'!$A$6:$A$1121,LEN($A35))=$A35))</f>
        <v>0</v>
      </c>
      <c r="E35" s="161">
        <f>SUMPRODUCT('[2]表二（录入表）'!E$6:E$1121*(LEFT('[2]表二（录入表）'!$A$6:$A$1121,LEN($A35))=$A35))</f>
        <v>0</v>
      </c>
      <c r="F35" s="162" t="str">
        <f t="shared" si="0"/>
        <v/>
      </c>
      <c r="G35" s="162" t="str">
        <f t="shared" si="1"/>
        <v/>
      </c>
    </row>
    <row r="36" s="142" customFormat="1" ht="15" spans="1:7">
      <c r="A36" s="160" t="s">
        <v>121</v>
      </c>
      <c r="B36" s="137" t="s">
        <v>122</v>
      </c>
      <c r="C36" s="161">
        <f>SUMPRODUCT('[2]表二（录入表）'!C$6:C$1121*(LEFT('[2]表二（录入表）'!$A$6:$A$1121,LEN($A36))=$A36))</f>
        <v>0</v>
      </c>
      <c r="D36" s="161">
        <f>SUMPRODUCT('[2]表二（录入表）'!D$6:D$1121*(LEFT('[2]表二（录入表）'!$A$6:$A$1121,LEN($A36))=$A36))</f>
        <v>0</v>
      </c>
      <c r="E36" s="161">
        <f>SUMPRODUCT('[2]表二（录入表）'!E$6:E$1121*(LEFT('[2]表二（录入表）'!$A$6:$A$1121,LEN($A36))=$A36))</f>
        <v>0</v>
      </c>
      <c r="F36" s="162" t="str">
        <f t="shared" si="0"/>
        <v/>
      </c>
      <c r="G36" s="162" t="str">
        <f t="shared" si="1"/>
        <v/>
      </c>
    </row>
    <row r="37" s="142" customFormat="1" ht="15" spans="1:7">
      <c r="A37" s="160" t="s">
        <v>123</v>
      </c>
      <c r="B37" s="137" t="s">
        <v>124</v>
      </c>
      <c r="C37" s="161">
        <f>SUMPRODUCT('[2]表二（录入表）'!C$6:C$1121*(LEFT('[2]表二（录入表）'!$A$6:$A$1121,LEN($A37))=$A37))</f>
        <v>0</v>
      </c>
      <c r="D37" s="161">
        <f>SUMPRODUCT('[2]表二（录入表）'!D$6:D$1121*(LEFT('[2]表二（录入表）'!$A$6:$A$1121,LEN($A37))=$A37))</f>
        <v>0</v>
      </c>
      <c r="E37" s="161">
        <f>SUMPRODUCT('[2]表二（录入表）'!E$6:E$1121*(LEFT('[2]表二（录入表）'!$A$6:$A$1121,LEN($A37))=$A37))</f>
        <v>0</v>
      </c>
      <c r="F37" s="162" t="str">
        <f t="shared" si="0"/>
        <v/>
      </c>
      <c r="G37" s="162" t="str">
        <f t="shared" si="1"/>
        <v/>
      </c>
    </row>
    <row r="38" s="142" customFormat="1" ht="15" spans="1:7">
      <c r="A38" s="160" t="s">
        <v>125</v>
      </c>
      <c r="B38" s="137" t="s">
        <v>126</v>
      </c>
      <c r="C38" s="161">
        <f>SUMPRODUCT('[2]表二（录入表）'!C$6:C$1121*(LEFT('[2]表二（录入表）'!$A$6:$A$1121,LEN($A38))=$A38))</f>
        <v>0</v>
      </c>
      <c r="D38" s="161">
        <f>SUMPRODUCT('[2]表二（录入表）'!D$6:D$1121*(LEFT('[2]表二（录入表）'!$A$6:$A$1121,LEN($A38))=$A38))</f>
        <v>0</v>
      </c>
      <c r="E38" s="161">
        <f>SUMPRODUCT('[2]表二（录入表）'!E$6:E$1121*(LEFT('[2]表二（录入表）'!$A$6:$A$1121,LEN($A38))=$A38))</f>
        <v>0</v>
      </c>
      <c r="F38" s="162" t="str">
        <f t="shared" si="0"/>
        <v/>
      </c>
      <c r="G38" s="162" t="str">
        <f t="shared" si="1"/>
        <v/>
      </c>
    </row>
    <row r="39" s="142" customFormat="1" ht="15" spans="1:7">
      <c r="A39" s="160" t="s">
        <v>127</v>
      </c>
      <c r="B39" s="137" t="s">
        <v>128</v>
      </c>
      <c r="C39" s="161">
        <f>SUMPRODUCT('[2]表二（录入表）'!C$6:C$1121*(LEFT('[2]表二（录入表）'!$A$6:$A$1121,LEN($A39))=$A39))</f>
        <v>0</v>
      </c>
      <c r="D39" s="161">
        <f>SUMPRODUCT('[2]表二（录入表）'!D$6:D$1121*(LEFT('[2]表二（录入表）'!$A$6:$A$1121,LEN($A39))=$A39))</f>
        <v>0</v>
      </c>
      <c r="E39" s="161">
        <f>SUMPRODUCT('[2]表二（录入表）'!E$6:E$1121*(LEFT('[2]表二（录入表）'!$A$6:$A$1121,LEN($A39))=$A39))</f>
        <v>0</v>
      </c>
      <c r="F39" s="162" t="str">
        <f t="shared" si="0"/>
        <v/>
      </c>
      <c r="G39" s="162" t="str">
        <f t="shared" si="1"/>
        <v/>
      </c>
    </row>
    <row r="40" s="142" customFormat="1" ht="15" spans="1:7">
      <c r="A40" s="160" t="s">
        <v>129</v>
      </c>
      <c r="B40" s="137" t="s">
        <v>130</v>
      </c>
      <c r="C40" s="161">
        <f>SUMPRODUCT('[2]表二（录入表）'!C$6:C$1121*(LEFT('[2]表二（录入表）'!$A$6:$A$1121,LEN($A40))=$A40))</f>
        <v>0</v>
      </c>
      <c r="D40" s="161">
        <f>SUMPRODUCT('[2]表二（录入表）'!D$6:D$1121*(LEFT('[2]表二（录入表）'!$A$6:$A$1121,LEN($A40))=$A40))</f>
        <v>0</v>
      </c>
      <c r="E40" s="161">
        <f>SUMPRODUCT('[2]表二（录入表）'!E$6:E$1121*(LEFT('[2]表二（录入表）'!$A$6:$A$1121,LEN($A40))=$A40))</f>
        <v>0</v>
      </c>
      <c r="F40" s="162" t="str">
        <f t="shared" si="0"/>
        <v/>
      </c>
      <c r="G40" s="162" t="str">
        <f t="shared" si="1"/>
        <v/>
      </c>
    </row>
    <row r="41" s="142" customFormat="1" ht="15" spans="1:7">
      <c r="A41" s="160" t="s">
        <v>131</v>
      </c>
      <c r="B41" s="137" t="s">
        <v>132</v>
      </c>
      <c r="C41" s="161">
        <f>SUMPRODUCT('[2]表二（录入表）'!C$6:C$1121*(LEFT('[2]表二（录入表）'!$A$6:$A$1121,LEN($A41))=$A41))</f>
        <v>0</v>
      </c>
      <c r="D41" s="161">
        <f>SUMPRODUCT('[2]表二（录入表）'!D$6:D$1121*(LEFT('[2]表二（录入表）'!$A$6:$A$1121,LEN($A41))=$A41))</f>
        <v>0</v>
      </c>
      <c r="E41" s="161">
        <f>SUMPRODUCT('[2]表二（录入表）'!E$6:E$1121*(LEFT('[2]表二（录入表）'!$A$6:$A$1121,LEN($A41))=$A41))</f>
        <v>0</v>
      </c>
      <c r="F41" s="162" t="str">
        <f t="shared" si="0"/>
        <v/>
      </c>
      <c r="G41" s="162" t="str">
        <f t="shared" si="1"/>
        <v/>
      </c>
    </row>
    <row r="42" s="142" customFormat="1" ht="15" spans="1:7">
      <c r="A42" s="160" t="s">
        <v>133</v>
      </c>
      <c r="B42" s="137" t="s">
        <v>134</v>
      </c>
      <c r="C42" s="161">
        <f>SUMPRODUCT('[2]表二（录入表）'!C$6:C$1121*(LEFT('[2]表二（录入表）'!$A$6:$A$1121,LEN($A42))=$A42))</f>
        <v>0</v>
      </c>
      <c r="D42" s="161">
        <f>SUMPRODUCT('[2]表二（录入表）'!D$6:D$1121*(LEFT('[2]表二（录入表）'!$A$6:$A$1121,LEN($A42))=$A42))</f>
        <v>0</v>
      </c>
      <c r="E42" s="161">
        <f>SUMPRODUCT('[2]表二（录入表）'!E$6:E$1121*(LEFT('[2]表二（录入表）'!$A$6:$A$1121,LEN($A42))=$A42))</f>
        <v>0</v>
      </c>
      <c r="F42" s="162" t="str">
        <f t="shared" si="0"/>
        <v/>
      </c>
      <c r="G42" s="162" t="str">
        <f t="shared" si="1"/>
        <v/>
      </c>
    </row>
    <row r="43" s="142" customFormat="1" ht="15" spans="1:7">
      <c r="A43" s="160" t="s">
        <v>135</v>
      </c>
      <c r="B43" s="137" t="s">
        <v>136</v>
      </c>
      <c r="C43" s="161">
        <f>SUMPRODUCT('[2]表二（录入表）'!C$6:C$1121*(LEFT('[2]表二（录入表）'!$A$6:$A$1121,LEN($A43))=$A43))</f>
        <v>0</v>
      </c>
      <c r="D43" s="161">
        <f>SUMPRODUCT('[2]表二（录入表）'!D$6:D$1121*(LEFT('[2]表二（录入表）'!$A$6:$A$1121,LEN($A43))=$A43))</f>
        <v>0</v>
      </c>
      <c r="E43" s="161">
        <f>SUMPRODUCT('[2]表二（录入表）'!E$6:E$1121*(LEFT('[2]表二（录入表）'!$A$6:$A$1121,LEN($A43))=$A43))</f>
        <v>0</v>
      </c>
      <c r="F43" s="162" t="str">
        <f t="shared" si="0"/>
        <v/>
      </c>
      <c r="G43" s="162" t="str">
        <f t="shared" si="1"/>
        <v/>
      </c>
    </row>
    <row r="44" s="142" customFormat="1" ht="15" spans="1:7">
      <c r="A44" s="160" t="s">
        <v>137</v>
      </c>
      <c r="B44" s="137" t="s">
        <v>138</v>
      </c>
      <c r="C44" s="161">
        <f>SUMPRODUCT('[2]表二（录入表）'!C$6:C$1121*(LEFT('[2]表二（录入表）'!$A$6:$A$1121,LEN($A44))=$A44))</f>
        <v>0</v>
      </c>
      <c r="D44" s="161">
        <f>SUMPRODUCT('[2]表二（录入表）'!D$6:D$1121*(LEFT('[2]表二（录入表）'!$A$6:$A$1121,LEN($A44))=$A44))</f>
        <v>0</v>
      </c>
      <c r="E44" s="161">
        <f>SUMPRODUCT('[2]表二（录入表）'!E$6:E$1121*(LEFT('[2]表二（录入表）'!$A$6:$A$1121,LEN($A44))=$A44))</f>
        <v>0</v>
      </c>
      <c r="F44" s="162" t="str">
        <f t="shared" si="0"/>
        <v/>
      </c>
      <c r="G44" s="162" t="str">
        <f t="shared" si="1"/>
        <v/>
      </c>
    </row>
    <row r="45" s="142" customFormat="1" ht="15" spans="1:7">
      <c r="A45" s="160" t="s">
        <v>139</v>
      </c>
      <c r="B45" s="137" t="s">
        <v>140</v>
      </c>
      <c r="C45" s="161">
        <f>SUMPRODUCT('[2]表二（录入表）'!C$6:C$1121*(LEFT('[2]表二（录入表）'!$A$6:$A$1121,LEN($A45))=$A45))</f>
        <v>0</v>
      </c>
      <c r="D45" s="161">
        <f>SUMPRODUCT('[2]表二（录入表）'!D$6:D$1121*(LEFT('[2]表二（录入表）'!$A$6:$A$1121,LEN($A45))=$A45))</f>
        <v>0</v>
      </c>
      <c r="E45" s="161">
        <f>SUMPRODUCT('[2]表二（录入表）'!E$6:E$1121*(LEFT('[2]表二（录入表）'!$A$6:$A$1121,LEN($A45))=$A45))</f>
        <v>0</v>
      </c>
      <c r="F45" s="162" t="str">
        <f t="shared" si="0"/>
        <v/>
      </c>
      <c r="G45" s="162" t="str">
        <f t="shared" si="1"/>
        <v/>
      </c>
    </row>
    <row r="46" s="142" customFormat="1" ht="15" spans="1:7">
      <c r="A46" s="160" t="s">
        <v>141</v>
      </c>
      <c r="B46" s="137" t="s">
        <v>142</v>
      </c>
      <c r="C46" s="161">
        <f>SUMPRODUCT('[2]表二（录入表）'!C$6:C$1121*(LEFT('[2]表二（录入表）'!$A$6:$A$1121,LEN($A46))=$A46))</f>
        <v>136</v>
      </c>
      <c r="D46" s="161">
        <f>SUMPRODUCT('[2]表二（录入表）'!D$6:D$1121*(LEFT('[2]表二（录入表）'!$A$6:$A$1121,LEN($A46))=$A46))</f>
        <v>0</v>
      </c>
      <c r="E46" s="161">
        <f>SUMPRODUCT('[2]表二（录入表）'!E$6:E$1121*(LEFT('[2]表二（录入表）'!$A$6:$A$1121,LEN($A46))=$A46))</f>
        <v>137</v>
      </c>
      <c r="F46" s="162">
        <f t="shared" si="0"/>
        <v>1.00735294117647</v>
      </c>
      <c r="G46" s="162" t="str">
        <f t="shared" si="1"/>
        <v/>
      </c>
    </row>
    <row r="47" s="142" customFormat="1" ht="15" spans="1:7">
      <c r="A47" s="160" t="s">
        <v>143</v>
      </c>
      <c r="B47" s="137" t="s">
        <v>144</v>
      </c>
      <c r="C47" s="161">
        <f>SUMPRODUCT('[2]表二（录入表）'!C$6:C$1121*(LEFT('[2]表二（录入表）'!$A$6:$A$1121,LEN($A47))=$A47))</f>
        <v>0</v>
      </c>
      <c r="D47" s="161">
        <f>SUMPRODUCT('[2]表二（录入表）'!D$6:D$1121*(LEFT('[2]表二（录入表）'!$A$6:$A$1121,LEN($A47))=$A47))</f>
        <v>0</v>
      </c>
      <c r="E47" s="161">
        <f>SUMPRODUCT('[2]表二（录入表）'!E$6:E$1121*(LEFT('[2]表二（录入表）'!$A$6:$A$1121,LEN($A47))=$A47))</f>
        <v>0</v>
      </c>
      <c r="F47" s="162" t="str">
        <f t="shared" si="0"/>
        <v/>
      </c>
      <c r="G47" s="162" t="str">
        <f t="shared" si="1"/>
        <v/>
      </c>
    </row>
    <row r="48" s="142" customFormat="1" ht="15" spans="1:7">
      <c r="A48" s="160" t="s">
        <v>145</v>
      </c>
      <c r="B48" s="137" t="s">
        <v>146</v>
      </c>
      <c r="C48" s="161">
        <f>SUMPRODUCT('[2]表二（录入表）'!C$6:C$1121*(LEFT('[2]表二（录入表）'!$A$6:$A$1121,LEN($A48))=$A48))</f>
        <v>0</v>
      </c>
      <c r="D48" s="161">
        <f>SUMPRODUCT('[2]表二（录入表）'!D$6:D$1121*(LEFT('[2]表二（录入表）'!$A$6:$A$1121,LEN($A48))=$A48))</f>
        <v>0</v>
      </c>
      <c r="E48" s="161">
        <f>SUMPRODUCT('[2]表二（录入表）'!E$6:E$1121*(LEFT('[2]表二（录入表）'!$A$6:$A$1121,LEN($A48))=$A48))</f>
        <v>0</v>
      </c>
      <c r="F48" s="162" t="str">
        <f t="shared" si="0"/>
        <v/>
      </c>
      <c r="G48" s="162" t="str">
        <f t="shared" si="1"/>
        <v/>
      </c>
    </row>
    <row r="49" s="142" customFormat="1" ht="15" spans="1:7">
      <c r="A49" s="160" t="s">
        <v>147</v>
      </c>
      <c r="B49" s="137" t="s">
        <v>148</v>
      </c>
      <c r="C49" s="161">
        <f>SUMPRODUCT('[2]表二（录入表）'!C$6:C$1121*(LEFT('[2]表二（录入表）'!$A$6:$A$1121,LEN($A49))=$A49))</f>
        <v>0</v>
      </c>
      <c r="D49" s="161">
        <f>SUMPRODUCT('[2]表二（录入表）'!D$6:D$1121*(LEFT('[2]表二（录入表）'!$A$6:$A$1121,LEN($A49))=$A49))</f>
        <v>0</v>
      </c>
      <c r="E49" s="161">
        <f>SUMPRODUCT('[2]表二（录入表）'!E$6:E$1121*(LEFT('[2]表二（录入表）'!$A$6:$A$1121,LEN($A49))=$A49))</f>
        <v>0</v>
      </c>
      <c r="F49" s="162" t="str">
        <f t="shared" si="0"/>
        <v/>
      </c>
      <c r="G49" s="162" t="str">
        <f t="shared" si="1"/>
        <v/>
      </c>
    </row>
    <row r="50" s="142" customFormat="1" ht="15" spans="1:7">
      <c r="A50" s="160" t="s">
        <v>149</v>
      </c>
      <c r="B50" s="137" t="s">
        <v>150</v>
      </c>
      <c r="C50" s="161">
        <f>SUMPRODUCT('[2]表二（录入表）'!C$6:C$1121*(LEFT('[2]表二（录入表）'!$A$6:$A$1121,LEN($A50))=$A50))</f>
        <v>136</v>
      </c>
      <c r="D50" s="161">
        <f>SUMPRODUCT('[2]表二（录入表）'!D$6:D$1121*(LEFT('[2]表二（录入表）'!$A$6:$A$1121,LEN($A50))=$A50))</f>
        <v>0</v>
      </c>
      <c r="E50" s="161">
        <f>SUMPRODUCT('[2]表二（录入表）'!E$6:E$1121*(LEFT('[2]表二（录入表）'!$A$6:$A$1121,LEN($A50))=$A50))</f>
        <v>60</v>
      </c>
      <c r="F50" s="162">
        <f t="shared" si="0"/>
        <v>0.441176470588235</v>
      </c>
      <c r="G50" s="162" t="str">
        <f t="shared" si="1"/>
        <v/>
      </c>
    </row>
    <row r="51" s="142" customFormat="1" ht="15" spans="1:7">
      <c r="A51" s="160" t="s">
        <v>151</v>
      </c>
      <c r="B51" s="137" t="s">
        <v>152</v>
      </c>
      <c r="C51" s="161">
        <f>SUMPRODUCT('[2]表二（录入表）'!C$6:C$1121*(LEFT('[2]表二（录入表）'!$A$6:$A$1121,LEN($A51))=$A51))</f>
        <v>0</v>
      </c>
      <c r="D51" s="161">
        <f>SUMPRODUCT('[2]表二（录入表）'!D$6:D$1121*(LEFT('[2]表二（录入表）'!$A$6:$A$1121,LEN($A51))=$A51))</f>
        <v>0</v>
      </c>
      <c r="E51" s="161">
        <f>SUMPRODUCT('[2]表二（录入表）'!E$6:E$1121*(LEFT('[2]表二（录入表）'!$A$6:$A$1121,LEN($A51))=$A51))</f>
        <v>77</v>
      </c>
      <c r="F51" s="162" t="str">
        <f t="shared" si="0"/>
        <v/>
      </c>
      <c r="G51" s="162" t="str">
        <f t="shared" si="1"/>
        <v/>
      </c>
    </row>
    <row r="52" s="142" customFormat="1" ht="15" spans="1:7">
      <c r="A52" s="160" t="s">
        <v>153</v>
      </c>
      <c r="B52" s="137" t="s">
        <v>154</v>
      </c>
      <c r="C52" s="161">
        <f>SUMPRODUCT('[2]表二（录入表）'!C$6:C$1121*(LEFT('[2]表二（录入表）'!$A$6:$A$1121,LEN($A52))=$A52))</f>
        <v>15437</v>
      </c>
      <c r="D52" s="161">
        <f>SUMPRODUCT('[2]表二（录入表）'!D$6:D$1121*(LEFT('[2]表二（录入表）'!$A$6:$A$1121,LEN($A52))=$A52))</f>
        <v>16897</v>
      </c>
      <c r="E52" s="161">
        <f>SUMPRODUCT('[2]表二（录入表）'!E$6:E$1121*(LEFT('[2]表二（录入表）'!$A$6:$A$1121,LEN($A52))=$A52))</f>
        <v>17095</v>
      </c>
      <c r="F52" s="162">
        <f t="shared" si="0"/>
        <v>1.107404288398</v>
      </c>
      <c r="G52" s="162">
        <f t="shared" si="1"/>
        <v>1.01171805645973</v>
      </c>
    </row>
    <row r="53" s="142" customFormat="1" ht="15" spans="1:7">
      <c r="A53" s="160" t="s">
        <v>155</v>
      </c>
      <c r="B53" s="137" t="s">
        <v>156</v>
      </c>
      <c r="C53" s="161">
        <f>SUMPRODUCT('[2]表二（录入表）'!C$6:C$1121*(LEFT('[2]表二（录入表）'!$A$6:$A$1121,LEN($A53))=$A53))</f>
        <v>0</v>
      </c>
      <c r="D53" s="161">
        <f>SUMPRODUCT('[2]表二（录入表）'!D$6:D$1121*(LEFT('[2]表二（录入表）'!$A$6:$A$1121,LEN($A53))=$A53))</f>
        <v>4</v>
      </c>
      <c r="E53" s="161">
        <f>SUMPRODUCT('[2]表二（录入表）'!E$6:E$1121*(LEFT('[2]表二（录入表）'!$A$6:$A$1121,LEN($A53))=$A53))</f>
        <v>0</v>
      </c>
      <c r="F53" s="162" t="str">
        <f t="shared" si="0"/>
        <v/>
      </c>
      <c r="G53" s="162">
        <f t="shared" si="1"/>
        <v>0</v>
      </c>
    </row>
    <row r="54" s="142" customFormat="1" ht="15" spans="1:7">
      <c r="A54" s="160" t="s">
        <v>157</v>
      </c>
      <c r="B54" s="137" t="s">
        <v>158</v>
      </c>
      <c r="C54" s="161">
        <f>SUMPRODUCT('[2]表二（录入表）'!C$6:C$1121*(LEFT('[2]表二（录入表）'!$A$6:$A$1121,LEN($A54))=$A54))</f>
        <v>13413</v>
      </c>
      <c r="D54" s="161">
        <f>SUMPRODUCT('[2]表二（录入表）'!D$6:D$1121*(LEFT('[2]表二（录入表）'!$A$6:$A$1121,LEN($A54))=$A54))</f>
        <v>14790</v>
      </c>
      <c r="E54" s="161">
        <f>SUMPRODUCT('[2]表二（录入表）'!E$6:E$1121*(LEFT('[2]表二（录入表）'!$A$6:$A$1121,LEN($A54))=$A54))</f>
        <v>14963</v>
      </c>
      <c r="F54" s="162">
        <f t="shared" si="0"/>
        <v>1.11555953179751</v>
      </c>
      <c r="G54" s="162">
        <f t="shared" si="1"/>
        <v>1.01169709263016</v>
      </c>
    </row>
    <row r="55" s="142" customFormat="1" ht="15" spans="1:7">
      <c r="A55" s="160" t="s">
        <v>159</v>
      </c>
      <c r="B55" s="137" t="s">
        <v>160</v>
      </c>
      <c r="C55" s="161">
        <f>SUMPRODUCT('[2]表二（录入表）'!C$6:C$1121*(LEFT('[2]表二（录入表）'!$A$6:$A$1121,LEN($A55))=$A55))</f>
        <v>0</v>
      </c>
      <c r="D55" s="161">
        <f>SUMPRODUCT('[2]表二（录入表）'!D$6:D$1121*(LEFT('[2]表二（录入表）'!$A$6:$A$1121,LEN($A55))=$A55))</f>
        <v>1</v>
      </c>
      <c r="E55" s="161">
        <f>SUMPRODUCT('[2]表二（录入表）'!E$6:E$1121*(LEFT('[2]表二（录入表）'!$A$6:$A$1121,LEN($A55))=$A55))</f>
        <v>0</v>
      </c>
      <c r="F55" s="162" t="str">
        <f t="shared" si="0"/>
        <v/>
      </c>
      <c r="G55" s="162">
        <f t="shared" si="1"/>
        <v>0</v>
      </c>
    </row>
    <row r="56" s="142" customFormat="1" ht="15" spans="1:7">
      <c r="A56" s="160" t="s">
        <v>161</v>
      </c>
      <c r="B56" s="137" t="s">
        <v>162</v>
      </c>
      <c r="C56" s="161">
        <f>SUMPRODUCT('[2]表二（录入表）'!C$6:C$1121*(LEFT('[2]表二（录入表）'!$A$6:$A$1121,LEN($A56))=$A56))</f>
        <v>77</v>
      </c>
      <c r="D56" s="161">
        <f>SUMPRODUCT('[2]表二（录入表）'!D$6:D$1121*(LEFT('[2]表二（录入表）'!$A$6:$A$1121,LEN($A56))=$A56))</f>
        <v>42</v>
      </c>
      <c r="E56" s="161">
        <f>SUMPRODUCT('[2]表二（录入表）'!E$6:E$1121*(LEFT('[2]表二（录入表）'!$A$6:$A$1121,LEN($A56))=$A56))</f>
        <v>77</v>
      </c>
      <c r="F56" s="162">
        <f t="shared" si="0"/>
        <v>1</v>
      </c>
      <c r="G56" s="162">
        <f t="shared" si="1"/>
        <v>1.83333333333333</v>
      </c>
    </row>
    <row r="57" s="142" customFormat="1" ht="15" spans="1:7">
      <c r="A57" s="160" t="s">
        <v>163</v>
      </c>
      <c r="B57" s="137" t="s">
        <v>164</v>
      </c>
      <c r="C57" s="161">
        <f>SUMPRODUCT('[2]表二（录入表）'!C$6:C$1121*(LEFT('[2]表二（录入表）'!$A$6:$A$1121,LEN($A57))=$A57))</f>
        <v>398</v>
      </c>
      <c r="D57" s="161">
        <f>SUMPRODUCT('[2]表二（录入表）'!D$6:D$1121*(LEFT('[2]表二（录入表）'!$A$6:$A$1121,LEN($A57))=$A57))</f>
        <v>566</v>
      </c>
      <c r="E57" s="161">
        <f>SUMPRODUCT('[2]表二（录入表）'!E$6:E$1121*(LEFT('[2]表二（录入表）'!$A$6:$A$1121,LEN($A57))=$A57))</f>
        <v>398</v>
      </c>
      <c r="F57" s="162">
        <f t="shared" si="0"/>
        <v>1</v>
      </c>
      <c r="G57" s="162">
        <f t="shared" si="1"/>
        <v>0.703180212014134</v>
      </c>
    </row>
    <row r="58" s="142" customFormat="1" ht="15" spans="1:7">
      <c r="A58" s="160" t="s">
        <v>165</v>
      </c>
      <c r="B58" s="137" t="s">
        <v>166</v>
      </c>
      <c r="C58" s="161">
        <f>SUMPRODUCT('[2]表二（录入表）'!C$6:C$1121*(LEFT('[2]表二（录入表）'!$A$6:$A$1121,LEN($A58))=$A58))</f>
        <v>1549</v>
      </c>
      <c r="D58" s="161">
        <f>SUMPRODUCT('[2]表二（录入表）'!D$6:D$1121*(LEFT('[2]表二（录入表）'!$A$6:$A$1121,LEN($A58))=$A58))</f>
        <v>1376</v>
      </c>
      <c r="E58" s="161">
        <f>SUMPRODUCT('[2]表二（录入表）'!E$6:E$1121*(LEFT('[2]表二（录入表）'!$A$6:$A$1121,LEN($A58))=$A58))</f>
        <v>1657</v>
      </c>
      <c r="F58" s="162">
        <f t="shared" si="0"/>
        <v>1.06972240154939</v>
      </c>
      <c r="G58" s="162">
        <f t="shared" si="1"/>
        <v>1.20421511627907</v>
      </c>
    </row>
    <row r="59" s="142" customFormat="1" ht="15" spans="1:7">
      <c r="A59" s="160" t="s">
        <v>167</v>
      </c>
      <c r="B59" s="137" t="s">
        <v>168</v>
      </c>
      <c r="C59" s="161">
        <f>SUMPRODUCT('[2]表二（录入表）'!C$6:C$1121*(LEFT('[2]表二（录入表）'!$A$6:$A$1121,LEN($A59))=$A59))</f>
        <v>0</v>
      </c>
      <c r="D59" s="161">
        <f>SUMPRODUCT('[2]表二（录入表）'!D$6:D$1121*(LEFT('[2]表二（录入表）'!$A$6:$A$1121,LEN($A59))=$A59))</f>
        <v>0</v>
      </c>
      <c r="E59" s="161">
        <f>SUMPRODUCT('[2]表二（录入表）'!E$6:E$1121*(LEFT('[2]表二（录入表）'!$A$6:$A$1121,LEN($A59))=$A59))</f>
        <v>0</v>
      </c>
      <c r="F59" s="162" t="str">
        <f t="shared" si="0"/>
        <v/>
      </c>
      <c r="G59" s="162" t="str">
        <f t="shared" si="1"/>
        <v/>
      </c>
    </row>
    <row r="60" s="142" customFormat="1" ht="15" spans="1:7">
      <c r="A60" s="160" t="s">
        <v>169</v>
      </c>
      <c r="B60" s="137" t="s">
        <v>170</v>
      </c>
      <c r="C60" s="161">
        <f>SUMPRODUCT('[2]表二（录入表）'!C$6:C$1121*(LEFT('[2]表二（录入表）'!$A$6:$A$1121,LEN($A60))=$A60))</f>
        <v>0</v>
      </c>
      <c r="D60" s="161">
        <f>SUMPRODUCT('[2]表二（录入表）'!D$6:D$1121*(LEFT('[2]表二（录入表）'!$A$6:$A$1121,LEN($A60))=$A60))</f>
        <v>0</v>
      </c>
      <c r="E60" s="161">
        <f>SUMPRODUCT('[2]表二（录入表）'!E$6:E$1121*(LEFT('[2]表二（录入表）'!$A$6:$A$1121,LEN($A60))=$A60))</f>
        <v>0</v>
      </c>
      <c r="F60" s="162" t="str">
        <f t="shared" si="0"/>
        <v/>
      </c>
      <c r="G60" s="162" t="str">
        <f t="shared" si="1"/>
        <v/>
      </c>
    </row>
    <row r="61" s="142" customFormat="1" ht="15" spans="1:7">
      <c r="A61" s="160" t="s">
        <v>171</v>
      </c>
      <c r="B61" s="137" t="s">
        <v>172</v>
      </c>
      <c r="C61" s="161">
        <f>SUMPRODUCT('[2]表二（录入表）'!C$6:C$1121*(LEFT('[2]表二（录入表）'!$A$6:$A$1121,LEN($A61))=$A61))</f>
        <v>0</v>
      </c>
      <c r="D61" s="161">
        <f>SUMPRODUCT('[2]表二（录入表）'!D$6:D$1121*(LEFT('[2]表二（录入表）'!$A$6:$A$1121,LEN($A61))=$A61))</f>
        <v>0</v>
      </c>
      <c r="E61" s="161">
        <f>SUMPRODUCT('[2]表二（录入表）'!E$6:E$1121*(LEFT('[2]表二（录入表）'!$A$6:$A$1121,LEN($A61))=$A61))</f>
        <v>0</v>
      </c>
      <c r="F61" s="162" t="str">
        <f t="shared" si="0"/>
        <v/>
      </c>
      <c r="G61" s="162" t="str">
        <f t="shared" si="1"/>
        <v/>
      </c>
    </row>
    <row r="62" s="142" customFormat="1" ht="15" spans="1:7">
      <c r="A62" s="160" t="s">
        <v>173</v>
      </c>
      <c r="B62" s="137" t="s">
        <v>174</v>
      </c>
      <c r="C62" s="161">
        <f>SUMPRODUCT('[2]表二（录入表）'!C$6:C$1121*(LEFT('[2]表二（录入表）'!$A$6:$A$1121,LEN($A62))=$A62))</f>
        <v>0</v>
      </c>
      <c r="D62" s="161">
        <f>SUMPRODUCT('[2]表二（录入表）'!D$6:D$1121*(LEFT('[2]表二（录入表）'!$A$6:$A$1121,LEN($A62))=$A62))</f>
        <v>0</v>
      </c>
      <c r="E62" s="161">
        <f>SUMPRODUCT('[2]表二（录入表）'!E$6:E$1121*(LEFT('[2]表二（录入表）'!$A$6:$A$1121,LEN($A62))=$A62))</f>
        <v>0</v>
      </c>
      <c r="F62" s="162" t="str">
        <f t="shared" si="0"/>
        <v/>
      </c>
      <c r="G62" s="162" t="str">
        <f t="shared" si="1"/>
        <v/>
      </c>
    </row>
    <row r="63" s="142" customFormat="1" ht="15" spans="1:7">
      <c r="A63" s="160" t="s">
        <v>175</v>
      </c>
      <c r="B63" s="137" t="s">
        <v>176</v>
      </c>
      <c r="C63" s="161">
        <f>SUMPRODUCT('[2]表二（录入表）'!C$6:C$1121*(LEFT('[2]表二（录入表）'!$A$6:$A$1121,LEN($A63))=$A63))</f>
        <v>0</v>
      </c>
      <c r="D63" s="161">
        <f>SUMPRODUCT('[2]表二（录入表）'!D$6:D$1121*(LEFT('[2]表二（录入表）'!$A$6:$A$1121,LEN($A63))=$A63))</f>
        <v>118</v>
      </c>
      <c r="E63" s="161">
        <f>SUMPRODUCT('[2]表二（录入表）'!E$6:E$1121*(LEFT('[2]表二（录入表）'!$A$6:$A$1121,LEN($A63))=$A63))</f>
        <v>0</v>
      </c>
      <c r="F63" s="162" t="str">
        <f t="shared" si="0"/>
        <v/>
      </c>
      <c r="G63" s="162">
        <f t="shared" si="1"/>
        <v>0</v>
      </c>
    </row>
    <row r="64" s="142" customFormat="1" ht="15" spans="1:7">
      <c r="A64" s="160" t="s">
        <v>177</v>
      </c>
      <c r="B64" s="137" t="s">
        <v>178</v>
      </c>
      <c r="C64" s="161">
        <f>SUMPRODUCT('[2]表二（录入表）'!C$6:C$1121*(LEFT('[2]表二（录入表）'!$A$6:$A$1121,LEN($A64))=$A64))</f>
        <v>164069</v>
      </c>
      <c r="D64" s="161">
        <f>SUMPRODUCT('[2]表二（录入表）'!D$6:D$1121*(LEFT('[2]表二（录入表）'!$A$6:$A$1121,LEN($A64))=$A64))</f>
        <v>147406</v>
      </c>
      <c r="E64" s="161">
        <f>SUMPRODUCT('[2]表二（录入表）'!E$6:E$1121*(LEFT('[2]表二（录入表）'!$A$6:$A$1121,LEN($A64))=$A64))</f>
        <v>152569</v>
      </c>
      <c r="F64" s="162">
        <f t="shared" si="0"/>
        <v>0.929907538901316</v>
      </c>
      <c r="G64" s="162">
        <f t="shared" si="1"/>
        <v>1.03502571130076</v>
      </c>
    </row>
    <row r="65" s="142" customFormat="1" ht="15" spans="1:7">
      <c r="A65" s="160" t="s">
        <v>179</v>
      </c>
      <c r="B65" s="137" t="s">
        <v>180</v>
      </c>
      <c r="C65" s="161">
        <f>SUMPRODUCT('[2]表二（录入表）'!C$6:C$1121*(LEFT('[2]表二（录入表）'!$A$6:$A$1121,LEN($A65))=$A65))</f>
        <v>16576</v>
      </c>
      <c r="D65" s="161">
        <f>SUMPRODUCT('[2]表二（录入表）'!D$6:D$1121*(LEFT('[2]表二（录入表）'!$A$6:$A$1121,LEN($A65))=$A65))</f>
        <v>11092</v>
      </c>
      <c r="E65" s="161">
        <f>SUMPRODUCT('[2]表二（录入表）'!E$6:E$1121*(LEFT('[2]表二（录入表）'!$A$6:$A$1121,LEN($A65))=$A65))</f>
        <v>12347</v>
      </c>
      <c r="F65" s="162">
        <f t="shared" si="0"/>
        <v>0.744872104247104</v>
      </c>
      <c r="G65" s="162">
        <f t="shared" si="1"/>
        <v>1.11314460872701</v>
      </c>
    </row>
    <row r="66" s="142" customFormat="1" ht="15" spans="1:7">
      <c r="A66" s="160" t="s">
        <v>181</v>
      </c>
      <c r="B66" s="137" t="s">
        <v>182</v>
      </c>
      <c r="C66" s="161">
        <f>SUMPRODUCT('[2]表二（录入表）'!C$6:C$1121*(LEFT('[2]表二（录入表）'!$A$6:$A$1121,LEN($A66))=$A66))</f>
        <v>141281</v>
      </c>
      <c r="D66" s="161">
        <f>SUMPRODUCT('[2]表二（录入表）'!D$6:D$1121*(LEFT('[2]表二（录入表）'!$A$6:$A$1121,LEN($A66))=$A66))</f>
        <v>129526</v>
      </c>
      <c r="E66" s="161">
        <f>SUMPRODUCT('[2]表二（录入表）'!E$6:E$1121*(LEFT('[2]表二（录入表）'!$A$6:$A$1121,LEN($A66))=$A66))</f>
        <v>133595</v>
      </c>
      <c r="F66" s="162">
        <f t="shared" si="0"/>
        <v>0.945597780310162</v>
      </c>
      <c r="G66" s="162">
        <f t="shared" si="1"/>
        <v>1.03141454225406</v>
      </c>
    </row>
    <row r="67" s="142" customFormat="1" ht="15" spans="1:7">
      <c r="A67" s="160" t="s">
        <v>183</v>
      </c>
      <c r="B67" s="137" t="s">
        <v>184</v>
      </c>
      <c r="C67" s="161">
        <f>SUMPRODUCT('[2]表二（录入表）'!C$6:C$1121*(LEFT('[2]表二（录入表）'!$A$6:$A$1121,LEN($A67))=$A67))</f>
        <v>1939</v>
      </c>
      <c r="D67" s="161">
        <f>SUMPRODUCT('[2]表二（录入表）'!D$6:D$1121*(LEFT('[2]表二（录入表）'!$A$6:$A$1121,LEN($A67))=$A67))</f>
        <v>1698</v>
      </c>
      <c r="E67" s="161">
        <f>SUMPRODUCT('[2]表二（录入表）'!E$6:E$1121*(LEFT('[2]表二（录入表）'!$A$6:$A$1121,LEN($A67))=$A67))</f>
        <v>1907</v>
      </c>
      <c r="F67" s="162">
        <f t="shared" si="0"/>
        <v>0.983496647756576</v>
      </c>
      <c r="G67" s="162">
        <f t="shared" si="1"/>
        <v>1.12308598351001</v>
      </c>
    </row>
    <row r="68" s="142" customFormat="1" ht="15" spans="1:7">
      <c r="A68" s="160" t="s">
        <v>185</v>
      </c>
      <c r="B68" s="137" t="s">
        <v>186</v>
      </c>
      <c r="C68" s="161">
        <f>SUMPRODUCT('[2]表二（录入表）'!C$6:C$1121*(LEFT('[2]表二（录入表）'!$A$6:$A$1121,LEN($A68))=$A68))</f>
        <v>0</v>
      </c>
      <c r="D68" s="161">
        <f>SUMPRODUCT('[2]表二（录入表）'!D$6:D$1121*(LEFT('[2]表二（录入表）'!$A$6:$A$1121,LEN($A68))=$A68))</f>
        <v>0</v>
      </c>
      <c r="E68" s="161">
        <f>SUMPRODUCT('[2]表二（录入表）'!E$6:E$1121*(LEFT('[2]表二（录入表）'!$A$6:$A$1121,LEN($A68))=$A68))</f>
        <v>0</v>
      </c>
      <c r="F68" s="162" t="str">
        <f t="shared" si="0"/>
        <v/>
      </c>
      <c r="G68" s="162" t="str">
        <f t="shared" si="1"/>
        <v/>
      </c>
    </row>
    <row r="69" s="142" customFormat="1" ht="15" spans="1:7">
      <c r="A69" s="160" t="s">
        <v>187</v>
      </c>
      <c r="B69" s="137" t="s">
        <v>188</v>
      </c>
      <c r="C69" s="161">
        <f>SUMPRODUCT('[2]表二（录入表）'!C$6:C$1121*(LEFT('[2]表二（录入表）'!$A$6:$A$1121,LEN($A69))=$A69))</f>
        <v>0</v>
      </c>
      <c r="D69" s="161">
        <f>SUMPRODUCT('[2]表二（录入表）'!D$6:D$1121*(LEFT('[2]表二（录入表）'!$A$6:$A$1121,LEN($A69))=$A69))</f>
        <v>0</v>
      </c>
      <c r="E69" s="161">
        <f>SUMPRODUCT('[2]表二（录入表）'!E$6:E$1121*(LEFT('[2]表二（录入表）'!$A$6:$A$1121,LEN($A69))=$A69))</f>
        <v>0</v>
      </c>
      <c r="F69" s="162" t="str">
        <f t="shared" si="0"/>
        <v/>
      </c>
      <c r="G69" s="162" t="str">
        <f t="shared" si="1"/>
        <v/>
      </c>
    </row>
    <row r="70" s="142" customFormat="1" ht="15" spans="1:7">
      <c r="A70" s="160" t="s">
        <v>189</v>
      </c>
      <c r="B70" s="137" t="s">
        <v>190</v>
      </c>
      <c r="C70" s="161">
        <f>SUMPRODUCT('[2]表二（录入表）'!C$6:C$1121*(LEFT('[2]表二（录入表）'!$A$6:$A$1121,LEN($A70))=$A70))</f>
        <v>0</v>
      </c>
      <c r="D70" s="161">
        <f>SUMPRODUCT('[2]表二（录入表）'!D$6:D$1121*(LEFT('[2]表二（录入表）'!$A$6:$A$1121,LEN($A70))=$A70))</f>
        <v>0</v>
      </c>
      <c r="E70" s="161">
        <f>SUMPRODUCT('[2]表二（录入表）'!E$6:E$1121*(LEFT('[2]表二（录入表）'!$A$6:$A$1121,LEN($A70))=$A70))</f>
        <v>0</v>
      </c>
      <c r="F70" s="162" t="str">
        <f t="shared" ref="F70:F133" si="2">IFERROR($E70/C70,"")</f>
        <v/>
      </c>
      <c r="G70" s="162" t="str">
        <f t="shared" ref="G70:G133" si="3">IFERROR($E70/D70,"")</f>
        <v/>
      </c>
    </row>
    <row r="71" s="142" customFormat="1" ht="15" spans="1:7">
      <c r="A71" s="160" t="s">
        <v>191</v>
      </c>
      <c r="B71" s="137" t="s">
        <v>192</v>
      </c>
      <c r="C71" s="161">
        <f>SUMPRODUCT('[2]表二（录入表）'!C$6:C$1121*(LEFT('[2]表二（录入表）'!$A$6:$A$1121,LEN($A71))=$A71))</f>
        <v>355</v>
      </c>
      <c r="D71" s="161">
        <f>SUMPRODUCT('[2]表二（录入表）'!D$6:D$1121*(LEFT('[2]表二（录入表）'!$A$6:$A$1121,LEN($A71))=$A71))</f>
        <v>389</v>
      </c>
      <c r="E71" s="161">
        <f>SUMPRODUCT('[2]表二（录入表）'!E$6:E$1121*(LEFT('[2]表二（录入表）'!$A$6:$A$1121,LEN($A71))=$A71))</f>
        <v>801</v>
      </c>
      <c r="F71" s="162">
        <f t="shared" si="2"/>
        <v>2.25633802816901</v>
      </c>
      <c r="G71" s="162">
        <f t="shared" si="3"/>
        <v>2.05912596401028</v>
      </c>
    </row>
    <row r="72" s="142" customFormat="1" ht="15" spans="1:7">
      <c r="A72" s="160" t="s">
        <v>193</v>
      </c>
      <c r="B72" s="137" t="s">
        <v>194</v>
      </c>
      <c r="C72" s="161">
        <f>SUMPRODUCT('[2]表二（录入表）'!C$6:C$1121*(LEFT('[2]表二（录入表）'!$A$6:$A$1121,LEN($A72))=$A72))</f>
        <v>918</v>
      </c>
      <c r="D72" s="161">
        <f>SUMPRODUCT('[2]表二（录入表）'!D$6:D$1121*(LEFT('[2]表二（录入表）'!$A$6:$A$1121,LEN($A72))=$A72))</f>
        <v>831</v>
      </c>
      <c r="E72" s="161">
        <f>SUMPRODUCT('[2]表二（录入表）'!E$6:E$1121*(LEFT('[2]表二（录入表）'!$A$6:$A$1121,LEN($A72))=$A72))</f>
        <v>919</v>
      </c>
      <c r="F72" s="162">
        <f t="shared" si="2"/>
        <v>1.00108932461874</v>
      </c>
      <c r="G72" s="162">
        <f t="shared" si="3"/>
        <v>1.10589651022864</v>
      </c>
    </row>
    <row r="73" s="142" customFormat="1" ht="15" spans="1:7">
      <c r="A73" s="160" t="s">
        <v>195</v>
      </c>
      <c r="B73" s="137" t="s">
        <v>196</v>
      </c>
      <c r="C73" s="161">
        <f>SUMPRODUCT('[2]表二（录入表）'!C$6:C$1121*(LEFT('[2]表二（录入表）'!$A$6:$A$1121,LEN($A73))=$A73))</f>
        <v>3000</v>
      </c>
      <c r="D73" s="161">
        <f>SUMPRODUCT('[2]表二（录入表）'!D$6:D$1121*(LEFT('[2]表二（录入表）'!$A$6:$A$1121,LEN($A73))=$A73))</f>
        <v>1300</v>
      </c>
      <c r="E73" s="161">
        <f>SUMPRODUCT('[2]表二（录入表）'!E$6:E$1121*(LEFT('[2]表二（录入表）'!$A$6:$A$1121,LEN($A73))=$A73))</f>
        <v>3000</v>
      </c>
      <c r="F73" s="162">
        <f t="shared" si="2"/>
        <v>1</v>
      </c>
      <c r="G73" s="162">
        <f t="shared" si="3"/>
        <v>2.30769230769231</v>
      </c>
    </row>
    <row r="74" s="142" customFormat="1" ht="15" spans="1:7">
      <c r="A74" s="160" t="s">
        <v>197</v>
      </c>
      <c r="B74" s="137" t="s">
        <v>198</v>
      </c>
      <c r="C74" s="161">
        <f>SUMPRODUCT('[2]表二（录入表）'!C$6:C$1121*(LEFT('[2]表二（录入表）'!$A$6:$A$1121,LEN($A74))=$A74))</f>
        <v>0</v>
      </c>
      <c r="D74" s="161">
        <f>SUMPRODUCT('[2]表二（录入表）'!D$6:D$1121*(LEFT('[2]表二（录入表）'!$A$6:$A$1121,LEN($A74))=$A74))</f>
        <v>2570</v>
      </c>
      <c r="E74" s="161">
        <f>SUMPRODUCT('[2]表二（录入表）'!E$6:E$1121*(LEFT('[2]表二（录入表）'!$A$6:$A$1121,LEN($A74))=$A74))</f>
        <v>0</v>
      </c>
      <c r="F74" s="162" t="str">
        <f t="shared" si="2"/>
        <v/>
      </c>
      <c r="G74" s="162">
        <f t="shared" si="3"/>
        <v>0</v>
      </c>
    </row>
    <row r="75" s="142" customFormat="1" ht="15" spans="1:7">
      <c r="A75" s="160" t="s">
        <v>199</v>
      </c>
      <c r="B75" s="137" t="s">
        <v>200</v>
      </c>
      <c r="C75" s="161">
        <f>SUMPRODUCT('[2]表二（录入表）'!C$6:C$1121*(LEFT('[2]表二（录入表）'!$A$6:$A$1121,LEN($A75))=$A75))</f>
        <v>375</v>
      </c>
      <c r="D75" s="161">
        <f>SUMPRODUCT('[2]表二（录入表）'!D$6:D$1121*(LEFT('[2]表二（录入表）'!$A$6:$A$1121,LEN($A75))=$A75))</f>
        <v>26644</v>
      </c>
      <c r="E75" s="161">
        <f>SUMPRODUCT('[2]表二（录入表）'!E$6:E$1121*(LEFT('[2]表二（录入表）'!$A$6:$A$1121,LEN($A75))=$A75))</f>
        <v>385</v>
      </c>
      <c r="F75" s="162">
        <f t="shared" si="2"/>
        <v>1.02666666666667</v>
      </c>
      <c r="G75" s="162">
        <f t="shared" si="3"/>
        <v>0.0144497823149677</v>
      </c>
    </row>
    <row r="76" s="142" customFormat="1" ht="15" spans="1:7">
      <c r="A76" s="160" t="s">
        <v>201</v>
      </c>
      <c r="B76" s="137" t="s">
        <v>202</v>
      </c>
      <c r="C76" s="161">
        <f>SUMPRODUCT('[2]表二（录入表）'!C$6:C$1121*(LEFT('[2]表二（录入表）'!$A$6:$A$1121,LEN($A76))=$A76))</f>
        <v>243</v>
      </c>
      <c r="D76" s="161">
        <f>SUMPRODUCT('[2]表二（录入表）'!D$6:D$1121*(LEFT('[2]表二（录入表）'!$A$6:$A$1121,LEN($A76))=$A76))</f>
        <v>192</v>
      </c>
      <c r="E76" s="161">
        <f>SUMPRODUCT('[2]表二（录入表）'!E$6:E$1121*(LEFT('[2]表二（录入表）'!$A$6:$A$1121,LEN($A76))=$A76))</f>
        <v>385</v>
      </c>
      <c r="F76" s="162">
        <f t="shared" si="2"/>
        <v>1.5843621399177</v>
      </c>
      <c r="G76" s="162">
        <f t="shared" si="3"/>
        <v>2.00520833333333</v>
      </c>
    </row>
    <row r="77" s="142" customFormat="1" ht="15" spans="1:7">
      <c r="A77" s="160" t="s">
        <v>203</v>
      </c>
      <c r="B77" s="137" t="s">
        <v>204</v>
      </c>
      <c r="C77" s="161">
        <f>SUMPRODUCT('[2]表二（录入表）'!C$6:C$1121*(LEFT('[2]表二（录入表）'!$A$6:$A$1121,LEN($A77))=$A77))</f>
        <v>0</v>
      </c>
      <c r="D77" s="161">
        <f>SUMPRODUCT('[2]表二（录入表）'!D$6:D$1121*(LEFT('[2]表二（录入表）'!$A$6:$A$1121,LEN($A77))=$A77))</f>
        <v>0</v>
      </c>
      <c r="E77" s="161">
        <f>SUMPRODUCT('[2]表二（录入表）'!E$6:E$1121*(LEFT('[2]表二（录入表）'!$A$6:$A$1121,LEN($A77))=$A77))</f>
        <v>0</v>
      </c>
      <c r="F77" s="162" t="str">
        <f t="shared" si="2"/>
        <v/>
      </c>
      <c r="G77" s="162" t="str">
        <f t="shared" si="3"/>
        <v/>
      </c>
    </row>
    <row r="78" s="142" customFormat="1" ht="15" spans="1:7">
      <c r="A78" s="160" t="s">
        <v>205</v>
      </c>
      <c r="B78" s="137" t="s">
        <v>206</v>
      </c>
      <c r="C78" s="161">
        <f>SUMPRODUCT('[2]表二（录入表）'!C$6:C$1121*(LEFT('[2]表二（录入表）'!$A$6:$A$1121,LEN($A78))=$A78))</f>
        <v>0</v>
      </c>
      <c r="D78" s="161">
        <f>SUMPRODUCT('[2]表二（录入表）'!D$6:D$1121*(LEFT('[2]表二（录入表）'!$A$6:$A$1121,LEN($A78))=$A78))</f>
        <v>75</v>
      </c>
      <c r="E78" s="161">
        <f>SUMPRODUCT('[2]表二（录入表）'!E$6:E$1121*(LEFT('[2]表二（录入表）'!$A$6:$A$1121,LEN($A78))=$A78))</f>
        <v>0</v>
      </c>
      <c r="F78" s="162" t="str">
        <f t="shared" si="2"/>
        <v/>
      </c>
      <c r="G78" s="162">
        <f t="shared" si="3"/>
        <v>0</v>
      </c>
    </row>
    <row r="79" s="142" customFormat="1" ht="15" spans="1:7">
      <c r="A79" s="160" t="s">
        <v>207</v>
      </c>
      <c r="B79" s="137" t="s">
        <v>208</v>
      </c>
      <c r="C79" s="161">
        <f>SUMPRODUCT('[2]表二（录入表）'!C$6:C$1121*(LEFT('[2]表二（录入表）'!$A$6:$A$1121,LEN($A79))=$A79))</f>
        <v>0</v>
      </c>
      <c r="D79" s="161">
        <f>SUMPRODUCT('[2]表二（录入表）'!D$6:D$1121*(LEFT('[2]表二（录入表）'!$A$6:$A$1121,LEN($A79))=$A79))</f>
        <v>2727</v>
      </c>
      <c r="E79" s="161">
        <f>SUMPRODUCT('[2]表二（录入表）'!E$6:E$1121*(LEFT('[2]表二（录入表）'!$A$6:$A$1121,LEN($A79))=$A79))</f>
        <v>0</v>
      </c>
      <c r="F79" s="162" t="str">
        <f t="shared" si="2"/>
        <v/>
      </c>
      <c r="G79" s="162">
        <f t="shared" si="3"/>
        <v>0</v>
      </c>
    </row>
    <row r="80" s="142" customFormat="1" ht="15" spans="1:7">
      <c r="A80" s="160" t="s">
        <v>209</v>
      </c>
      <c r="B80" s="137" t="s">
        <v>210</v>
      </c>
      <c r="C80" s="161">
        <f>SUMPRODUCT('[2]表二（录入表）'!C$6:C$1121*(LEFT('[2]表二（录入表）'!$A$6:$A$1121,LEN($A80))=$A80))</f>
        <v>0</v>
      </c>
      <c r="D80" s="161">
        <f>SUMPRODUCT('[2]表二（录入表）'!D$6:D$1121*(LEFT('[2]表二（录入表）'!$A$6:$A$1121,LEN($A80))=$A80))</f>
        <v>0</v>
      </c>
      <c r="E80" s="161">
        <f>SUMPRODUCT('[2]表二（录入表）'!E$6:E$1121*(LEFT('[2]表二（录入表）'!$A$6:$A$1121,LEN($A80))=$A80))</f>
        <v>0</v>
      </c>
      <c r="F80" s="162" t="str">
        <f t="shared" si="2"/>
        <v/>
      </c>
      <c r="G80" s="162" t="str">
        <f t="shared" si="3"/>
        <v/>
      </c>
    </row>
    <row r="81" s="142" customFormat="1" ht="15" spans="1:7">
      <c r="A81" s="160" t="s">
        <v>211</v>
      </c>
      <c r="B81" s="137" t="s">
        <v>212</v>
      </c>
      <c r="C81" s="161">
        <f>SUMPRODUCT('[2]表二（录入表）'!C$6:C$1121*(LEFT('[2]表二（录入表）'!$A$6:$A$1121,LEN($A81))=$A81))</f>
        <v>0</v>
      </c>
      <c r="D81" s="161">
        <f>SUMPRODUCT('[2]表二（录入表）'!D$6:D$1121*(LEFT('[2]表二（录入表）'!$A$6:$A$1121,LEN($A81))=$A81))</f>
        <v>0</v>
      </c>
      <c r="E81" s="161">
        <f>SUMPRODUCT('[2]表二（录入表）'!E$6:E$1121*(LEFT('[2]表二（录入表）'!$A$6:$A$1121,LEN($A81))=$A81))</f>
        <v>0</v>
      </c>
      <c r="F81" s="162" t="str">
        <f t="shared" si="2"/>
        <v/>
      </c>
      <c r="G81" s="162" t="str">
        <f t="shared" si="3"/>
        <v/>
      </c>
    </row>
    <row r="82" s="142" customFormat="1" ht="15" spans="1:7">
      <c r="A82" s="160" t="s">
        <v>213</v>
      </c>
      <c r="B82" s="137" t="s">
        <v>214</v>
      </c>
      <c r="C82" s="161">
        <f>SUMPRODUCT('[2]表二（录入表）'!C$6:C$1121*(LEFT('[2]表二（录入表）'!$A$6:$A$1121,LEN($A82))=$A82))</f>
        <v>132</v>
      </c>
      <c r="D82" s="161">
        <f>SUMPRODUCT('[2]表二（录入表）'!D$6:D$1121*(LEFT('[2]表二（录入表）'!$A$6:$A$1121,LEN($A82))=$A82))</f>
        <v>70</v>
      </c>
      <c r="E82" s="161">
        <f>SUMPRODUCT('[2]表二（录入表）'!E$6:E$1121*(LEFT('[2]表二（录入表）'!$A$6:$A$1121,LEN($A82))=$A82))</f>
        <v>0</v>
      </c>
      <c r="F82" s="162">
        <f t="shared" si="2"/>
        <v>0</v>
      </c>
      <c r="G82" s="162">
        <f t="shared" si="3"/>
        <v>0</v>
      </c>
    </row>
    <row r="83" s="142" customFormat="1" ht="15" spans="1:7">
      <c r="A83" s="160" t="s">
        <v>215</v>
      </c>
      <c r="B83" s="137" t="s">
        <v>216</v>
      </c>
      <c r="C83" s="161">
        <f>SUMPRODUCT('[2]表二（录入表）'!C$6:C$1121*(LEFT('[2]表二（录入表）'!$A$6:$A$1121,LEN($A83))=$A83))</f>
        <v>0</v>
      </c>
      <c r="D83" s="161">
        <f>SUMPRODUCT('[2]表二（录入表）'!D$6:D$1121*(LEFT('[2]表二（录入表）'!$A$6:$A$1121,LEN($A83))=$A83))</f>
        <v>0</v>
      </c>
      <c r="E83" s="161">
        <f>SUMPRODUCT('[2]表二（录入表）'!E$6:E$1121*(LEFT('[2]表二（录入表）'!$A$6:$A$1121,LEN($A83))=$A83))</f>
        <v>0</v>
      </c>
      <c r="F83" s="162" t="str">
        <f t="shared" si="2"/>
        <v/>
      </c>
      <c r="G83" s="162" t="str">
        <f t="shared" si="3"/>
        <v/>
      </c>
    </row>
    <row r="84" s="142" customFormat="1" ht="15" spans="1:7">
      <c r="A84" s="160" t="s">
        <v>217</v>
      </c>
      <c r="B84" s="137" t="s">
        <v>218</v>
      </c>
      <c r="C84" s="161">
        <f>SUMPRODUCT('[2]表二（录入表）'!C$6:C$1121*(LEFT('[2]表二（录入表）'!$A$6:$A$1121,LEN($A84))=$A84))</f>
        <v>0</v>
      </c>
      <c r="D84" s="161">
        <f>SUMPRODUCT('[2]表二（录入表）'!D$6:D$1121*(LEFT('[2]表二（录入表）'!$A$6:$A$1121,LEN($A84))=$A84))</f>
        <v>0</v>
      </c>
      <c r="E84" s="161">
        <f>SUMPRODUCT('[2]表二（录入表）'!E$6:E$1121*(LEFT('[2]表二（录入表）'!$A$6:$A$1121,LEN($A84))=$A84))</f>
        <v>0</v>
      </c>
      <c r="F84" s="162" t="str">
        <f t="shared" si="2"/>
        <v/>
      </c>
      <c r="G84" s="162" t="str">
        <f t="shared" si="3"/>
        <v/>
      </c>
    </row>
    <row r="85" s="142" customFormat="1" ht="15" spans="1:7">
      <c r="A85" s="160" t="s">
        <v>219</v>
      </c>
      <c r="B85" s="137" t="s">
        <v>220</v>
      </c>
      <c r="C85" s="161">
        <f>SUMPRODUCT('[2]表二（录入表）'!C$6:C$1121*(LEFT('[2]表二（录入表）'!$A$6:$A$1121,LEN($A85))=$A85))</f>
        <v>0</v>
      </c>
      <c r="D85" s="161">
        <f>SUMPRODUCT('[2]表二（录入表）'!D$6:D$1121*(LEFT('[2]表二（录入表）'!$A$6:$A$1121,LEN($A85))=$A85))</f>
        <v>23580</v>
      </c>
      <c r="E85" s="161">
        <f>SUMPRODUCT('[2]表二（录入表）'!E$6:E$1121*(LEFT('[2]表二（录入表）'!$A$6:$A$1121,LEN($A85))=$A85))</f>
        <v>0</v>
      </c>
      <c r="F85" s="162" t="str">
        <f t="shared" si="2"/>
        <v/>
      </c>
      <c r="G85" s="162">
        <f t="shared" si="3"/>
        <v>0</v>
      </c>
    </row>
    <row r="86" s="142" customFormat="1" ht="15" spans="1:7">
      <c r="A86" s="160" t="s">
        <v>221</v>
      </c>
      <c r="B86" s="137" t="s">
        <v>222</v>
      </c>
      <c r="C86" s="161">
        <f>SUMPRODUCT('[2]表二（录入表）'!C$6:C$1121*(LEFT('[2]表二（录入表）'!$A$6:$A$1121,LEN($A86))=$A86))</f>
        <v>3753</v>
      </c>
      <c r="D86" s="161">
        <f>SUMPRODUCT('[2]表二（录入表）'!D$6:D$1121*(LEFT('[2]表二（录入表）'!$A$6:$A$1121,LEN($A86))=$A86))</f>
        <v>3871</v>
      </c>
      <c r="E86" s="161">
        <f>SUMPRODUCT('[2]表二（录入表）'!E$6:E$1121*(LEFT('[2]表二（录入表）'!$A$6:$A$1121,LEN($A86))=$A86))</f>
        <v>3038</v>
      </c>
      <c r="F86" s="162">
        <f t="shared" si="2"/>
        <v>0.809485744737543</v>
      </c>
      <c r="G86" s="162">
        <f t="shared" si="3"/>
        <v>0.784810126582278</v>
      </c>
    </row>
    <row r="87" s="142" customFormat="1" ht="15" spans="1:7">
      <c r="A87" s="160" t="s">
        <v>223</v>
      </c>
      <c r="B87" s="137" t="s">
        <v>224</v>
      </c>
      <c r="C87" s="161">
        <f>SUMPRODUCT('[2]表二（录入表）'!C$6:C$1121*(LEFT('[2]表二（录入表）'!$A$6:$A$1121,LEN($A87))=$A87))</f>
        <v>2262</v>
      </c>
      <c r="D87" s="161">
        <f>SUMPRODUCT('[2]表二（录入表）'!D$6:D$1121*(LEFT('[2]表二（录入表）'!$A$6:$A$1121,LEN($A87))=$A87))</f>
        <v>2080</v>
      </c>
      <c r="E87" s="161">
        <f>SUMPRODUCT('[2]表二（录入表）'!E$6:E$1121*(LEFT('[2]表二（录入表）'!$A$6:$A$1121,LEN($A87))=$A87))</f>
        <v>1586</v>
      </c>
      <c r="F87" s="162">
        <f t="shared" si="2"/>
        <v>0.701149425287356</v>
      </c>
      <c r="G87" s="162">
        <f t="shared" si="3"/>
        <v>0.7625</v>
      </c>
    </row>
    <row r="88" s="142" customFormat="1" ht="15" spans="1:7">
      <c r="A88" s="160" t="s">
        <v>225</v>
      </c>
      <c r="B88" s="137" t="s">
        <v>226</v>
      </c>
      <c r="C88" s="161">
        <f>SUMPRODUCT('[2]表二（录入表）'!C$6:C$1121*(LEFT('[2]表二（录入表）'!$A$6:$A$1121,LEN($A88))=$A88))</f>
        <v>27</v>
      </c>
      <c r="D88" s="161">
        <f>SUMPRODUCT('[2]表二（录入表）'!D$6:D$1121*(LEFT('[2]表二（录入表）'!$A$6:$A$1121,LEN($A88))=$A88))</f>
        <v>61</v>
      </c>
      <c r="E88" s="161">
        <f>SUMPRODUCT('[2]表二（录入表）'!E$6:E$1121*(LEFT('[2]表二（录入表）'!$A$6:$A$1121,LEN($A88))=$A88))</f>
        <v>56</v>
      </c>
      <c r="F88" s="162">
        <f t="shared" si="2"/>
        <v>2.07407407407407</v>
      </c>
      <c r="G88" s="162">
        <f t="shared" si="3"/>
        <v>0.918032786885246</v>
      </c>
    </row>
    <row r="89" s="142" customFormat="1" ht="15" spans="1:7">
      <c r="A89" s="160" t="s">
        <v>227</v>
      </c>
      <c r="B89" s="137" t="s">
        <v>228</v>
      </c>
      <c r="C89" s="161">
        <f>SUMPRODUCT('[2]表二（录入表）'!C$6:C$1121*(LEFT('[2]表二（录入表）'!$A$6:$A$1121,LEN($A89))=$A89))</f>
        <v>0</v>
      </c>
      <c r="D89" s="161">
        <f>SUMPRODUCT('[2]表二（录入表）'!D$6:D$1121*(LEFT('[2]表二（录入表）'!$A$6:$A$1121,LEN($A89))=$A89))</f>
        <v>100</v>
      </c>
      <c r="E89" s="161">
        <f>SUMPRODUCT('[2]表二（录入表）'!E$6:E$1121*(LEFT('[2]表二（录入表）'!$A$6:$A$1121,LEN($A89))=$A89))</f>
        <v>0</v>
      </c>
      <c r="F89" s="162" t="str">
        <f t="shared" si="2"/>
        <v/>
      </c>
      <c r="G89" s="162">
        <f t="shared" si="3"/>
        <v>0</v>
      </c>
    </row>
    <row r="90" s="142" customFormat="1" ht="15" spans="1:7">
      <c r="A90" s="160" t="s">
        <v>229</v>
      </c>
      <c r="B90" s="137" t="s">
        <v>230</v>
      </c>
      <c r="C90" s="161">
        <f>SUMPRODUCT('[2]表二（录入表）'!C$6:C$1121*(LEFT('[2]表二（录入表）'!$A$6:$A$1121,LEN($A90))=$A90))</f>
        <v>0</v>
      </c>
      <c r="D90" s="161">
        <f>SUMPRODUCT('[2]表二（录入表）'!D$6:D$1121*(LEFT('[2]表二（录入表）'!$A$6:$A$1121,LEN($A90))=$A90))</f>
        <v>0</v>
      </c>
      <c r="E90" s="161">
        <f>SUMPRODUCT('[2]表二（录入表）'!E$6:E$1121*(LEFT('[2]表二（录入表）'!$A$6:$A$1121,LEN($A90))=$A90))</f>
        <v>0</v>
      </c>
      <c r="F90" s="162" t="str">
        <f t="shared" si="2"/>
        <v/>
      </c>
      <c r="G90" s="162" t="str">
        <f t="shared" si="3"/>
        <v/>
      </c>
    </row>
    <row r="91" s="142" customFormat="1" ht="15" spans="1:7">
      <c r="A91" s="160" t="s">
        <v>231</v>
      </c>
      <c r="B91" s="137" t="s">
        <v>232</v>
      </c>
      <c r="C91" s="161">
        <f>SUMPRODUCT('[2]表二（录入表）'!C$6:C$1121*(LEFT('[2]表二（录入表）'!$A$6:$A$1121,LEN($A91))=$A91))</f>
        <v>1464</v>
      </c>
      <c r="D91" s="161">
        <f>SUMPRODUCT('[2]表二（录入表）'!D$6:D$1121*(LEFT('[2]表二（录入表）'!$A$6:$A$1121,LEN($A91))=$A91))</f>
        <v>1547</v>
      </c>
      <c r="E91" s="161">
        <f>SUMPRODUCT('[2]表二（录入表）'!E$6:E$1121*(LEFT('[2]表二（录入表）'!$A$6:$A$1121,LEN($A91))=$A91))</f>
        <v>1396</v>
      </c>
      <c r="F91" s="162">
        <f t="shared" si="2"/>
        <v>0.953551912568306</v>
      </c>
      <c r="G91" s="162">
        <f t="shared" si="3"/>
        <v>0.902391725921138</v>
      </c>
    </row>
    <row r="92" s="142" customFormat="1" ht="15" spans="1:7">
      <c r="A92" s="160" t="s">
        <v>233</v>
      </c>
      <c r="B92" s="137" t="s">
        <v>234</v>
      </c>
      <c r="C92" s="161">
        <f>SUMPRODUCT('[2]表二（录入表）'!C$6:C$1121*(LEFT('[2]表二（录入表）'!$A$6:$A$1121,LEN($A92))=$A92))</f>
        <v>0</v>
      </c>
      <c r="D92" s="161">
        <f>SUMPRODUCT('[2]表二（录入表）'!D$6:D$1121*(LEFT('[2]表二（录入表）'!$A$6:$A$1121,LEN($A92))=$A92))</f>
        <v>83</v>
      </c>
      <c r="E92" s="161">
        <f>SUMPRODUCT('[2]表二（录入表）'!E$6:E$1121*(LEFT('[2]表二（录入表）'!$A$6:$A$1121,LEN($A92))=$A92))</f>
        <v>0</v>
      </c>
      <c r="F92" s="162" t="str">
        <f t="shared" si="2"/>
        <v/>
      </c>
      <c r="G92" s="162">
        <f t="shared" si="3"/>
        <v>0</v>
      </c>
    </row>
    <row r="93" s="142" customFormat="1" ht="15" spans="1:7">
      <c r="A93" s="160" t="s">
        <v>235</v>
      </c>
      <c r="B93" s="137" t="s">
        <v>236</v>
      </c>
      <c r="C93" s="161">
        <f>SUMPRODUCT('[2]表二（录入表）'!C$6:C$1121*(LEFT('[2]表二（录入表）'!$A$6:$A$1121,LEN($A93))=$A93))</f>
        <v>105350</v>
      </c>
      <c r="D93" s="161">
        <f>SUMPRODUCT('[2]表二（录入表）'!D$6:D$1121*(LEFT('[2]表二（录入表）'!$A$6:$A$1121,LEN($A93))=$A93))</f>
        <v>109546</v>
      </c>
      <c r="E93" s="161">
        <f>SUMPRODUCT('[2]表二（录入表）'!E$6:E$1121*(LEFT('[2]表二（录入表）'!$A$6:$A$1121,LEN($A93))=$A93))</f>
        <v>107108</v>
      </c>
      <c r="F93" s="162">
        <f t="shared" si="2"/>
        <v>1.01668723303275</v>
      </c>
      <c r="G93" s="162">
        <f t="shared" si="3"/>
        <v>0.977744509155971</v>
      </c>
    </row>
    <row r="94" s="142" customFormat="1" ht="15" spans="1:7">
      <c r="A94" s="160" t="s">
        <v>237</v>
      </c>
      <c r="B94" s="137" t="s">
        <v>238</v>
      </c>
      <c r="C94" s="161">
        <f>SUMPRODUCT('[2]表二（录入表）'!C$6:C$1121*(LEFT('[2]表二（录入表）'!$A$6:$A$1121,LEN($A94))=$A94))</f>
        <v>2006</v>
      </c>
      <c r="D94" s="161">
        <f>SUMPRODUCT('[2]表二（录入表）'!D$6:D$1121*(LEFT('[2]表二（录入表）'!$A$6:$A$1121,LEN($A94))=$A94))</f>
        <v>1710</v>
      </c>
      <c r="E94" s="161">
        <f>SUMPRODUCT('[2]表二（录入表）'!E$6:E$1121*(LEFT('[2]表二（录入表）'!$A$6:$A$1121,LEN($A94))=$A94))</f>
        <v>2161</v>
      </c>
      <c r="F94" s="162">
        <f t="shared" si="2"/>
        <v>1.07726819541376</v>
      </c>
      <c r="G94" s="162">
        <f t="shared" si="3"/>
        <v>1.26374269005848</v>
      </c>
    </row>
    <row r="95" s="142" customFormat="1" ht="15" spans="1:7">
      <c r="A95" s="160" t="s">
        <v>239</v>
      </c>
      <c r="B95" s="137" t="s">
        <v>240</v>
      </c>
      <c r="C95" s="161">
        <f>SUMPRODUCT('[2]表二（录入表）'!C$6:C$1121*(LEFT('[2]表二（录入表）'!$A$6:$A$1121,LEN($A95))=$A95))</f>
        <v>1481</v>
      </c>
      <c r="D95" s="161">
        <f>SUMPRODUCT('[2]表二（录入表）'!D$6:D$1121*(LEFT('[2]表二（录入表）'!$A$6:$A$1121,LEN($A95))=$A95))</f>
        <v>962</v>
      </c>
      <c r="E95" s="161">
        <f>SUMPRODUCT('[2]表二（录入表）'!E$6:E$1121*(LEFT('[2]表二（录入表）'!$A$6:$A$1121,LEN($A95))=$A95))</f>
        <v>1526</v>
      </c>
      <c r="F95" s="162">
        <f t="shared" si="2"/>
        <v>1.0303848750844</v>
      </c>
      <c r="G95" s="162">
        <f t="shared" si="3"/>
        <v>1.58627858627859</v>
      </c>
    </row>
    <row r="96" s="142" customFormat="1" ht="15" spans="1:7">
      <c r="A96" s="160" t="s">
        <v>241</v>
      </c>
      <c r="B96" s="137" t="s">
        <v>242</v>
      </c>
      <c r="C96" s="161">
        <f>SUMPRODUCT('[2]表二（录入表）'!C$6:C$1121*(LEFT('[2]表二（录入表）'!$A$6:$A$1121,LEN($A96))=$A96))</f>
        <v>51599</v>
      </c>
      <c r="D96" s="161">
        <f>SUMPRODUCT('[2]表二（录入表）'!D$6:D$1121*(LEFT('[2]表二（录入表）'!$A$6:$A$1121,LEN($A96))=$A96))</f>
        <v>44697</v>
      </c>
      <c r="E96" s="161">
        <f>SUMPRODUCT('[2]表二（录入表）'!E$6:E$1121*(LEFT('[2]表二（录入表）'!$A$6:$A$1121,LEN($A96))=$A96))</f>
        <v>52648</v>
      </c>
      <c r="F96" s="162">
        <f t="shared" si="2"/>
        <v>1.02032985135371</v>
      </c>
      <c r="G96" s="162">
        <f t="shared" si="3"/>
        <v>1.17788665905989</v>
      </c>
    </row>
    <row r="97" s="142" customFormat="1" ht="15" spans="1:7">
      <c r="A97" s="160" t="s">
        <v>243</v>
      </c>
      <c r="B97" s="137" t="s">
        <v>244</v>
      </c>
      <c r="C97" s="161">
        <f>SUMPRODUCT('[2]表二（录入表）'!C$6:C$1121*(LEFT('[2]表二（录入表）'!$A$6:$A$1121,LEN($A97))=$A97))</f>
        <v>0</v>
      </c>
      <c r="D97" s="161">
        <f>SUMPRODUCT('[2]表二（录入表）'!D$6:D$1121*(LEFT('[2]表二（录入表）'!$A$6:$A$1121,LEN($A97))=$A97))</f>
        <v>16</v>
      </c>
      <c r="E97" s="161">
        <f>SUMPRODUCT('[2]表二（录入表）'!E$6:E$1121*(LEFT('[2]表二（录入表）'!$A$6:$A$1121,LEN($A97))=$A97))</f>
        <v>0</v>
      </c>
      <c r="F97" s="162" t="str">
        <f t="shared" si="2"/>
        <v/>
      </c>
      <c r="G97" s="162">
        <f t="shared" si="3"/>
        <v>0</v>
      </c>
    </row>
    <row r="98" s="142" customFormat="1" ht="15" spans="1:7">
      <c r="A98" s="160" t="s">
        <v>245</v>
      </c>
      <c r="B98" s="137" t="s">
        <v>246</v>
      </c>
      <c r="C98" s="161">
        <f>SUMPRODUCT('[2]表二（录入表）'!C$6:C$1121*(LEFT('[2]表二（录入表）'!$A$6:$A$1121,LEN($A98))=$A98))</f>
        <v>2044</v>
      </c>
      <c r="D98" s="161">
        <f>SUMPRODUCT('[2]表二（录入表）'!D$6:D$1121*(LEFT('[2]表二（录入表）'!$A$6:$A$1121,LEN($A98))=$A98))</f>
        <v>2002</v>
      </c>
      <c r="E98" s="161">
        <f>SUMPRODUCT('[2]表二（录入表）'!E$6:E$1121*(LEFT('[2]表二（录入表）'!$A$6:$A$1121,LEN($A98))=$A98))</f>
        <v>2128</v>
      </c>
      <c r="F98" s="162">
        <f t="shared" si="2"/>
        <v>1.04109589041096</v>
      </c>
      <c r="G98" s="162">
        <f t="shared" si="3"/>
        <v>1.06293706293706</v>
      </c>
    </row>
    <row r="99" s="142" customFormat="1" ht="15" spans="1:7">
      <c r="A99" s="160" t="s">
        <v>247</v>
      </c>
      <c r="B99" s="137" t="s">
        <v>248</v>
      </c>
      <c r="C99" s="161">
        <f>SUMPRODUCT('[2]表二（录入表）'!C$6:C$1121*(LEFT('[2]表二（录入表）'!$A$6:$A$1121,LEN($A99))=$A99))</f>
        <v>12634</v>
      </c>
      <c r="D99" s="161">
        <f>SUMPRODUCT('[2]表二（录入表）'!D$6:D$1121*(LEFT('[2]表二（录入表）'!$A$6:$A$1121,LEN($A99))=$A99))</f>
        <v>11588</v>
      </c>
      <c r="E99" s="161">
        <f>SUMPRODUCT('[2]表二（录入表）'!E$6:E$1121*(LEFT('[2]表二（录入表）'!$A$6:$A$1121,LEN($A99))=$A99))</f>
        <v>11544</v>
      </c>
      <c r="F99" s="162">
        <f t="shared" si="2"/>
        <v>0.913724869400032</v>
      </c>
      <c r="G99" s="162">
        <f t="shared" si="3"/>
        <v>0.996202968588195</v>
      </c>
    </row>
    <row r="100" s="142" customFormat="1" ht="15" spans="1:7">
      <c r="A100" s="160" t="s">
        <v>249</v>
      </c>
      <c r="B100" s="137" t="s">
        <v>250</v>
      </c>
      <c r="C100" s="161">
        <f>SUMPRODUCT('[2]表二（录入表）'!C$6:C$1121*(LEFT('[2]表二（录入表）'!$A$6:$A$1121,LEN($A100))=$A100))</f>
        <v>3773</v>
      </c>
      <c r="D100" s="161">
        <f>SUMPRODUCT('[2]表二（录入表）'!D$6:D$1121*(LEFT('[2]表二（录入表）'!$A$6:$A$1121,LEN($A100))=$A100))</f>
        <v>2998</v>
      </c>
      <c r="E100" s="161">
        <f>SUMPRODUCT('[2]表二（录入表）'!E$6:E$1121*(LEFT('[2]表二（录入表）'!$A$6:$A$1121,LEN($A100))=$A100))</f>
        <v>3749</v>
      </c>
      <c r="F100" s="162">
        <f t="shared" si="2"/>
        <v>0.993639014047177</v>
      </c>
      <c r="G100" s="162">
        <f t="shared" si="3"/>
        <v>1.2505003335557</v>
      </c>
    </row>
    <row r="101" s="142" customFormat="1" ht="15" spans="1:7">
      <c r="A101" s="160" t="s">
        <v>251</v>
      </c>
      <c r="B101" s="137" t="s">
        <v>252</v>
      </c>
      <c r="C101" s="161">
        <f>SUMPRODUCT('[2]表二（录入表）'!C$6:C$1121*(LEFT('[2]表二（录入表）'!$A$6:$A$1121,LEN($A101))=$A101))</f>
        <v>4087</v>
      </c>
      <c r="D101" s="161">
        <f>SUMPRODUCT('[2]表二（录入表）'!D$6:D$1121*(LEFT('[2]表二（录入表）'!$A$6:$A$1121,LEN($A101))=$A101))</f>
        <v>5627</v>
      </c>
      <c r="E101" s="161">
        <f>SUMPRODUCT('[2]表二（录入表）'!E$6:E$1121*(LEFT('[2]表二（录入表）'!$A$6:$A$1121,LEN($A101))=$A101))</f>
        <v>3202</v>
      </c>
      <c r="F101" s="162">
        <f t="shared" si="2"/>
        <v>0.783459750428187</v>
      </c>
      <c r="G101" s="162">
        <f t="shared" si="3"/>
        <v>0.569042118357917</v>
      </c>
    </row>
    <row r="102" s="142" customFormat="1" ht="15" spans="1:7">
      <c r="A102" s="160" t="s">
        <v>253</v>
      </c>
      <c r="B102" s="137" t="s">
        <v>254</v>
      </c>
      <c r="C102" s="161">
        <f>SUMPRODUCT('[2]表二（录入表）'!C$6:C$1121*(LEFT('[2]表二（录入表）'!$A$6:$A$1121,LEN($A102))=$A102))</f>
        <v>3499</v>
      </c>
      <c r="D102" s="161">
        <f>SUMPRODUCT('[2]表二（录入表）'!D$6:D$1121*(LEFT('[2]表二（录入表）'!$A$6:$A$1121,LEN($A102))=$A102))</f>
        <v>3936</v>
      </c>
      <c r="E102" s="161">
        <f>SUMPRODUCT('[2]表二（录入表）'!E$6:E$1121*(LEFT('[2]表二（录入表）'!$A$6:$A$1121,LEN($A102))=$A102))</f>
        <v>3790</v>
      </c>
      <c r="F102" s="162">
        <f t="shared" si="2"/>
        <v>1.08316661903401</v>
      </c>
      <c r="G102" s="162">
        <f t="shared" si="3"/>
        <v>0.962906504065041</v>
      </c>
    </row>
    <row r="103" s="142" customFormat="1" ht="15" spans="1:7">
      <c r="A103" s="160" t="s">
        <v>255</v>
      </c>
      <c r="B103" s="137" t="s">
        <v>256</v>
      </c>
      <c r="C103" s="161">
        <f>SUMPRODUCT('[2]表二（录入表）'!C$6:C$1121*(LEFT('[2]表二（录入表）'!$A$6:$A$1121,LEN($A103))=$A103))</f>
        <v>65</v>
      </c>
      <c r="D103" s="161">
        <f>SUMPRODUCT('[2]表二（录入表）'!D$6:D$1121*(LEFT('[2]表二（录入表）'!$A$6:$A$1121,LEN($A103))=$A103))</f>
        <v>49</v>
      </c>
      <c r="E103" s="161">
        <f>SUMPRODUCT('[2]表二（录入表）'!E$6:E$1121*(LEFT('[2]表二（录入表）'!$A$6:$A$1121,LEN($A103))=$A103))</f>
        <v>68</v>
      </c>
      <c r="F103" s="162">
        <f t="shared" si="2"/>
        <v>1.04615384615385</v>
      </c>
      <c r="G103" s="162">
        <f t="shared" si="3"/>
        <v>1.38775510204082</v>
      </c>
    </row>
    <row r="104" s="142" customFormat="1" ht="15" spans="1:7">
      <c r="A104" s="160" t="s">
        <v>257</v>
      </c>
      <c r="B104" s="137" t="s">
        <v>258</v>
      </c>
      <c r="C104" s="161">
        <f>SUMPRODUCT('[2]表二（录入表）'!C$6:C$1121*(LEFT('[2]表二（录入表）'!$A$6:$A$1121,LEN($A104))=$A104))</f>
        <v>11989</v>
      </c>
      <c r="D104" s="161">
        <f>SUMPRODUCT('[2]表二（录入表）'!D$6:D$1121*(LEFT('[2]表二（录入表）'!$A$6:$A$1121,LEN($A104))=$A104))</f>
        <v>19229</v>
      </c>
      <c r="E104" s="161">
        <f>SUMPRODUCT('[2]表二（录入表）'!E$6:E$1121*(LEFT('[2]表二（录入表）'!$A$6:$A$1121,LEN($A104))=$A104))</f>
        <v>14630</v>
      </c>
      <c r="F104" s="162">
        <f t="shared" si="2"/>
        <v>1.2202852614897</v>
      </c>
      <c r="G104" s="162">
        <f t="shared" si="3"/>
        <v>0.760829996359665</v>
      </c>
    </row>
    <row r="105" s="142" customFormat="1" ht="15" spans="1:7">
      <c r="A105" s="160" t="s">
        <v>259</v>
      </c>
      <c r="B105" s="137" t="s">
        <v>260</v>
      </c>
      <c r="C105" s="161">
        <f>SUMPRODUCT('[2]表二（录入表）'!C$6:C$1121*(LEFT('[2]表二（录入表）'!$A$6:$A$1121,LEN($A105))=$A105))</f>
        <v>82</v>
      </c>
      <c r="D105" s="161">
        <f>SUMPRODUCT('[2]表二（录入表）'!D$6:D$1121*(LEFT('[2]表二（录入表）'!$A$6:$A$1121,LEN($A105))=$A105))</f>
        <v>626</v>
      </c>
      <c r="E105" s="161">
        <f>SUMPRODUCT('[2]表二（录入表）'!E$6:E$1121*(LEFT('[2]表二（录入表）'!$A$6:$A$1121,LEN($A105))=$A105))</f>
        <v>0</v>
      </c>
      <c r="F105" s="162">
        <f t="shared" si="2"/>
        <v>0</v>
      </c>
      <c r="G105" s="162">
        <f t="shared" si="3"/>
        <v>0</v>
      </c>
    </row>
    <row r="106" s="142" customFormat="1" ht="15" spans="1:7">
      <c r="A106" s="160" t="s">
        <v>261</v>
      </c>
      <c r="B106" s="137" t="s">
        <v>262</v>
      </c>
      <c r="C106" s="161">
        <f>SUMPRODUCT('[2]表二（录入表）'!C$6:C$1121*(LEFT('[2]表二（录入表）'!$A$6:$A$1121,LEN($A106))=$A106))</f>
        <v>3300</v>
      </c>
      <c r="D106" s="161">
        <f>SUMPRODUCT('[2]表二（录入表）'!D$6:D$1121*(LEFT('[2]表二（录入表）'!$A$6:$A$1121,LEN($A106))=$A106))</f>
        <v>5122</v>
      </c>
      <c r="E106" s="161">
        <f>SUMPRODUCT('[2]表二（录入表）'!E$6:E$1121*(LEFT('[2]表二（录入表）'!$A$6:$A$1121,LEN($A106))=$A106))</f>
        <v>6009</v>
      </c>
      <c r="F106" s="162">
        <f t="shared" si="2"/>
        <v>1.82090909090909</v>
      </c>
      <c r="G106" s="162">
        <f t="shared" si="3"/>
        <v>1.17317454119485</v>
      </c>
    </row>
    <row r="107" s="142" customFormat="1" ht="15" spans="1:7">
      <c r="A107" s="160" t="s">
        <v>263</v>
      </c>
      <c r="B107" s="137" t="s">
        <v>264</v>
      </c>
      <c r="C107" s="161">
        <f>SUMPRODUCT('[2]表二（录入表）'!C$6:C$1121*(LEFT('[2]表二（录入表）'!$A$6:$A$1121,LEN($A107))=$A107))</f>
        <v>0</v>
      </c>
      <c r="D107" s="161">
        <f>SUMPRODUCT('[2]表二（录入表）'!D$6:D$1121*(LEFT('[2]表二（录入表）'!$A$6:$A$1121,LEN($A107))=$A107))</f>
        <v>0</v>
      </c>
      <c r="E107" s="161">
        <f>SUMPRODUCT('[2]表二（录入表）'!E$6:E$1121*(LEFT('[2]表二（录入表）'!$A$6:$A$1121,LEN($A107))=$A107))</f>
        <v>0</v>
      </c>
      <c r="F107" s="162" t="str">
        <f t="shared" si="2"/>
        <v/>
      </c>
      <c r="G107" s="162" t="str">
        <f t="shared" si="3"/>
        <v/>
      </c>
    </row>
    <row r="108" s="142" customFormat="1" ht="15" spans="1:7">
      <c r="A108" s="160" t="s">
        <v>265</v>
      </c>
      <c r="B108" s="137" t="s">
        <v>266</v>
      </c>
      <c r="C108" s="161">
        <f>SUMPRODUCT('[2]表二（录入表）'!C$6:C$1121*(LEFT('[2]表二（录入表）'!$A$6:$A$1121,LEN($A108))=$A108))</f>
        <v>0</v>
      </c>
      <c r="D108" s="161">
        <f>SUMPRODUCT('[2]表二（录入表）'!D$6:D$1121*(LEFT('[2]表二（录入表）'!$A$6:$A$1121,LEN($A108))=$A108))</f>
        <v>177</v>
      </c>
      <c r="E108" s="161">
        <f>SUMPRODUCT('[2]表二（录入表）'!E$6:E$1121*(LEFT('[2]表二（录入表）'!$A$6:$A$1121,LEN($A108))=$A108))</f>
        <v>0</v>
      </c>
      <c r="F108" s="162" t="str">
        <f t="shared" si="2"/>
        <v/>
      </c>
      <c r="G108" s="162">
        <f t="shared" si="3"/>
        <v>0</v>
      </c>
    </row>
    <row r="109" s="142" customFormat="1" ht="15" spans="1:7">
      <c r="A109" s="160" t="s">
        <v>267</v>
      </c>
      <c r="B109" s="137" t="s">
        <v>268</v>
      </c>
      <c r="C109" s="161">
        <f>SUMPRODUCT('[2]表二（录入表）'!C$6:C$1121*(LEFT('[2]表二（录入表）'!$A$6:$A$1121,LEN($A109))=$A109))</f>
        <v>4897</v>
      </c>
      <c r="D109" s="161">
        <f>SUMPRODUCT('[2]表二（录入表）'!D$6:D$1121*(LEFT('[2]表二（录入表）'!$A$6:$A$1121,LEN($A109))=$A109))</f>
        <v>7385</v>
      </c>
      <c r="E109" s="161">
        <f>SUMPRODUCT('[2]表二（录入表）'!E$6:E$1121*(LEFT('[2]表二（录入表）'!$A$6:$A$1121,LEN($A109))=$A109))</f>
        <v>4723</v>
      </c>
      <c r="F109" s="162">
        <f t="shared" si="2"/>
        <v>0.964468041658158</v>
      </c>
      <c r="G109" s="162">
        <f t="shared" si="3"/>
        <v>0.639539607312119</v>
      </c>
    </row>
    <row r="110" s="142" customFormat="1" ht="15" spans="1:7">
      <c r="A110" s="160" t="s">
        <v>269</v>
      </c>
      <c r="B110" s="137" t="s">
        <v>270</v>
      </c>
      <c r="C110" s="161">
        <f>SUMPRODUCT('[2]表二（录入表）'!C$6:C$1121*(LEFT('[2]表二（录入表）'!$A$6:$A$1121,LEN($A110))=$A110))</f>
        <v>0</v>
      </c>
      <c r="D110" s="161">
        <f>SUMPRODUCT('[2]表二（录入表）'!D$6:D$1121*(LEFT('[2]表二（录入表）'!$A$6:$A$1121,LEN($A110))=$A110))</f>
        <v>0</v>
      </c>
      <c r="E110" s="161">
        <f>SUMPRODUCT('[2]表二（录入表）'!E$6:E$1121*(LEFT('[2]表二（录入表）'!$A$6:$A$1121,LEN($A110))=$A110))</f>
        <v>0</v>
      </c>
      <c r="F110" s="162" t="str">
        <f t="shared" si="2"/>
        <v/>
      </c>
      <c r="G110" s="162" t="str">
        <f t="shared" si="3"/>
        <v/>
      </c>
    </row>
    <row r="111" s="142" customFormat="1" ht="15" spans="1:7">
      <c r="A111" s="160" t="s">
        <v>271</v>
      </c>
      <c r="B111" s="137" t="s">
        <v>272</v>
      </c>
      <c r="C111" s="161">
        <f>SUMPRODUCT('[2]表二（录入表）'!C$6:C$1121*(LEFT('[2]表二（录入表）'!$A$6:$A$1121,LEN($A111))=$A111))</f>
        <v>635</v>
      </c>
      <c r="D111" s="161">
        <f>SUMPRODUCT('[2]表二（录入表）'!D$6:D$1121*(LEFT('[2]表二（录入表）'!$A$6:$A$1121,LEN($A111))=$A111))</f>
        <v>614</v>
      </c>
      <c r="E111" s="161">
        <f>SUMPRODUCT('[2]表二（录入表）'!E$6:E$1121*(LEFT('[2]表二（录入表）'!$A$6:$A$1121,LEN($A111))=$A111))</f>
        <v>637</v>
      </c>
      <c r="F111" s="162">
        <f t="shared" si="2"/>
        <v>1.00314960629921</v>
      </c>
      <c r="G111" s="162">
        <f t="shared" si="3"/>
        <v>1.03745928338762</v>
      </c>
    </row>
    <row r="112" s="142" customFormat="1" ht="15" spans="1:7">
      <c r="A112" s="160" t="s">
        <v>273</v>
      </c>
      <c r="B112" s="137" t="s">
        <v>274</v>
      </c>
      <c r="C112" s="161">
        <f>SUMPRODUCT('[2]表二（录入表）'!C$6:C$1121*(LEFT('[2]表二（录入表）'!$A$6:$A$1121,LEN($A112))=$A112))</f>
        <v>0</v>
      </c>
      <c r="D112" s="161">
        <f>SUMPRODUCT('[2]表二（录入表）'!D$6:D$1121*(LEFT('[2]表二（录入表）'!$A$6:$A$1121,LEN($A112))=$A112))</f>
        <v>0</v>
      </c>
      <c r="E112" s="161">
        <f>SUMPRODUCT('[2]表二（录入表）'!E$6:E$1121*(LEFT('[2]表二（录入表）'!$A$6:$A$1121,LEN($A112))=$A112))</f>
        <v>0</v>
      </c>
      <c r="F112" s="162" t="str">
        <f t="shared" si="2"/>
        <v/>
      </c>
      <c r="G112" s="162" t="str">
        <f t="shared" si="3"/>
        <v/>
      </c>
    </row>
    <row r="113" s="142" customFormat="1" ht="15" spans="1:7">
      <c r="A113" s="160" t="s">
        <v>275</v>
      </c>
      <c r="B113" s="137" t="s">
        <v>276</v>
      </c>
      <c r="C113" s="161">
        <f>SUMPRODUCT('[2]表二（录入表）'!C$6:C$1121*(LEFT('[2]表二（录入表）'!$A$6:$A$1121,LEN($A113))=$A113))</f>
        <v>3259</v>
      </c>
      <c r="D113" s="161">
        <f>SUMPRODUCT('[2]表二（录入表）'!D$6:D$1121*(LEFT('[2]表二（录入表）'!$A$6:$A$1121,LEN($A113))=$A113))</f>
        <v>2808</v>
      </c>
      <c r="E113" s="161">
        <f>SUMPRODUCT('[2]表二（录入表）'!E$6:E$1121*(LEFT('[2]表二（录入表）'!$A$6:$A$1121,LEN($A113))=$A113))</f>
        <v>293</v>
      </c>
      <c r="F113" s="162">
        <f t="shared" si="2"/>
        <v>0.0899048787971771</v>
      </c>
      <c r="G113" s="162">
        <f t="shared" si="3"/>
        <v>0.104344729344729</v>
      </c>
    </row>
    <row r="114" s="142" customFormat="1" ht="15" spans="1:7">
      <c r="A114" s="160" t="s">
        <v>277</v>
      </c>
      <c r="B114" s="137" t="s">
        <v>278</v>
      </c>
      <c r="C114" s="161">
        <f>SUMPRODUCT('[2]表二（录入表）'!C$6:C$1121*(LEFT('[2]表二（录入表）'!$A$6:$A$1121,LEN($A114))=$A114))</f>
        <v>51549</v>
      </c>
      <c r="D114" s="161">
        <f>SUMPRODUCT('[2]表二（录入表）'!D$6:D$1121*(LEFT('[2]表二（录入表）'!$A$6:$A$1121,LEN($A114))=$A114))</f>
        <v>45594</v>
      </c>
      <c r="E114" s="161">
        <f>SUMPRODUCT('[2]表二（录入表）'!E$6:E$1121*(LEFT('[2]表二（录入表）'!$A$6:$A$1121,LEN($A114))=$A114))</f>
        <v>39919</v>
      </c>
      <c r="F114" s="162">
        <f t="shared" si="2"/>
        <v>0.774389415895556</v>
      </c>
      <c r="G114" s="162">
        <f t="shared" si="3"/>
        <v>0.875531868228276</v>
      </c>
    </row>
    <row r="115" s="142" customFormat="1" ht="15" spans="1:7">
      <c r="A115" s="160" t="s">
        <v>279</v>
      </c>
      <c r="B115" s="137" t="s">
        <v>280</v>
      </c>
      <c r="C115" s="161">
        <f>SUMPRODUCT('[2]表二（录入表）'!C$6:C$1121*(LEFT('[2]表二（录入表）'!$A$6:$A$1121,LEN($A115))=$A115))</f>
        <v>5844</v>
      </c>
      <c r="D115" s="161">
        <f>SUMPRODUCT('[2]表二（录入表）'!D$6:D$1121*(LEFT('[2]表二（录入表）'!$A$6:$A$1121,LEN($A115))=$A115))</f>
        <v>5637</v>
      </c>
      <c r="E115" s="161">
        <f>SUMPRODUCT('[2]表二（录入表）'!E$6:E$1121*(LEFT('[2]表二（录入表）'!$A$6:$A$1121,LEN($A115))=$A115))</f>
        <v>5759</v>
      </c>
      <c r="F115" s="162">
        <f t="shared" si="2"/>
        <v>0.985455167693361</v>
      </c>
      <c r="G115" s="162">
        <f t="shared" si="3"/>
        <v>1.02164271775767</v>
      </c>
    </row>
    <row r="116" s="142" customFormat="1" ht="15" spans="1:7">
      <c r="A116" s="160" t="s">
        <v>281</v>
      </c>
      <c r="B116" s="137" t="s">
        <v>282</v>
      </c>
      <c r="C116" s="161">
        <f>SUMPRODUCT('[2]表二（录入表）'!C$6:C$1121*(LEFT('[2]表二（录入表）'!$A$6:$A$1121,LEN($A116))=$A116))</f>
        <v>2610</v>
      </c>
      <c r="D116" s="161">
        <f>SUMPRODUCT('[2]表二（录入表）'!D$6:D$1121*(LEFT('[2]表二（录入表）'!$A$6:$A$1121,LEN($A116))=$A116))</f>
        <v>4717</v>
      </c>
      <c r="E116" s="161">
        <f>SUMPRODUCT('[2]表二（录入表）'!E$6:E$1121*(LEFT('[2]表二（录入表）'!$A$6:$A$1121,LEN($A116))=$A116))</f>
        <v>2081</v>
      </c>
      <c r="F116" s="162">
        <f t="shared" si="2"/>
        <v>0.797318007662835</v>
      </c>
      <c r="G116" s="162">
        <f t="shared" si="3"/>
        <v>0.441170235319059</v>
      </c>
    </row>
    <row r="117" s="142" customFormat="1" ht="15" spans="1:7">
      <c r="A117" s="160" t="s">
        <v>283</v>
      </c>
      <c r="B117" s="137" t="s">
        <v>284</v>
      </c>
      <c r="C117" s="161">
        <f>SUMPRODUCT('[2]表二（录入表）'!C$6:C$1121*(LEFT('[2]表二（录入表）'!$A$6:$A$1121,LEN($A117))=$A117))</f>
        <v>4676</v>
      </c>
      <c r="D117" s="161">
        <f>SUMPRODUCT('[2]表二（录入表）'!D$6:D$1121*(LEFT('[2]表二（录入表）'!$A$6:$A$1121,LEN($A117))=$A117))</f>
        <v>449</v>
      </c>
      <c r="E117" s="161">
        <f>SUMPRODUCT('[2]表二（录入表）'!E$6:E$1121*(LEFT('[2]表二（录入表）'!$A$6:$A$1121,LEN($A117))=$A117))</f>
        <v>5996</v>
      </c>
      <c r="F117" s="162">
        <f t="shared" si="2"/>
        <v>1.28229255774166</v>
      </c>
      <c r="G117" s="162">
        <f t="shared" si="3"/>
        <v>13.3541202672606</v>
      </c>
    </row>
    <row r="118" s="142" customFormat="1" ht="15" spans="1:7">
      <c r="A118" s="160" t="s">
        <v>285</v>
      </c>
      <c r="B118" s="137" t="s">
        <v>286</v>
      </c>
      <c r="C118" s="161">
        <f>SUMPRODUCT('[2]表二（录入表）'!C$6:C$1121*(LEFT('[2]表二（录入表）'!$A$6:$A$1121,LEN($A118))=$A118))</f>
        <v>9390</v>
      </c>
      <c r="D118" s="161">
        <f>SUMPRODUCT('[2]表二（录入表）'!D$6:D$1121*(LEFT('[2]表二（录入表）'!$A$6:$A$1121,LEN($A118))=$A118))</f>
        <v>6139</v>
      </c>
      <c r="E118" s="161">
        <f>SUMPRODUCT('[2]表二（录入表）'!E$6:E$1121*(LEFT('[2]表二（录入表）'!$A$6:$A$1121,LEN($A118))=$A118))</f>
        <v>9158</v>
      </c>
      <c r="F118" s="162">
        <f t="shared" si="2"/>
        <v>0.975292864749734</v>
      </c>
      <c r="G118" s="162">
        <f t="shared" si="3"/>
        <v>1.49177390454471</v>
      </c>
    </row>
    <row r="119" s="142" customFormat="1" ht="15" spans="1:7">
      <c r="A119" s="160" t="s">
        <v>287</v>
      </c>
      <c r="B119" s="137" t="s">
        <v>288</v>
      </c>
      <c r="C119" s="161">
        <f>SUMPRODUCT('[2]表二（录入表）'!C$6:C$1121*(LEFT('[2]表二（录入表）'!$A$6:$A$1121,LEN($A119))=$A119))</f>
        <v>487</v>
      </c>
      <c r="D119" s="161">
        <f>SUMPRODUCT('[2]表二（录入表）'!D$6:D$1121*(LEFT('[2]表二（录入表）'!$A$6:$A$1121,LEN($A119))=$A119))</f>
        <v>604</v>
      </c>
      <c r="E119" s="161">
        <f>SUMPRODUCT('[2]表二（录入表）'!E$6:E$1121*(LEFT('[2]表二（录入表）'!$A$6:$A$1121,LEN($A119))=$A119))</f>
        <v>779</v>
      </c>
      <c r="F119" s="162">
        <f t="shared" si="2"/>
        <v>1.59958932238193</v>
      </c>
      <c r="G119" s="162">
        <f t="shared" si="3"/>
        <v>1.28973509933775</v>
      </c>
    </row>
    <row r="120" s="142" customFormat="1" ht="15" spans="1:7">
      <c r="A120" s="160" t="s">
        <v>289</v>
      </c>
      <c r="B120" s="137" t="s">
        <v>290</v>
      </c>
      <c r="C120" s="161">
        <f>SUMPRODUCT('[2]表二（录入表）'!C$6:C$1121*(LEFT('[2]表二（录入表）'!$A$6:$A$1121,LEN($A120))=$A120))</f>
        <v>12080</v>
      </c>
      <c r="D120" s="161">
        <f>SUMPRODUCT('[2]表二（录入表）'!D$6:D$1121*(LEFT('[2]表二（录入表）'!$A$6:$A$1121,LEN($A120))=$A120))</f>
        <v>11565</v>
      </c>
      <c r="E120" s="161">
        <f>SUMPRODUCT('[2]表二（录入表）'!E$6:E$1121*(LEFT('[2]表二（录入表）'!$A$6:$A$1121,LEN($A120))=$A120))</f>
        <v>81</v>
      </c>
      <c r="F120" s="162">
        <f t="shared" si="2"/>
        <v>0.00670529801324503</v>
      </c>
      <c r="G120" s="162">
        <f t="shared" si="3"/>
        <v>0.00700389105058366</v>
      </c>
    </row>
    <row r="121" s="142" customFormat="1" ht="15" spans="1:7">
      <c r="A121" s="160" t="s">
        <v>291</v>
      </c>
      <c r="B121" s="137" t="s">
        <v>292</v>
      </c>
      <c r="C121" s="161">
        <f>SUMPRODUCT('[2]表二（录入表）'!C$6:C$1121*(LEFT('[2]表二（录入表）'!$A$6:$A$1121,LEN($A121))=$A121))</f>
        <v>12101</v>
      </c>
      <c r="D121" s="161">
        <f>SUMPRODUCT('[2]表二（录入表）'!D$6:D$1121*(LEFT('[2]表二（录入表）'!$A$6:$A$1121,LEN($A121))=$A121))</f>
        <v>8410</v>
      </c>
      <c r="E121" s="161">
        <f>SUMPRODUCT('[2]表二（录入表）'!E$6:E$1121*(LEFT('[2]表二（录入表）'!$A$6:$A$1121,LEN($A121))=$A121))</f>
        <v>12039</v>
      </c>
      <c r="F121" s="162">
        <f t="shared" si="2"/>
        <v>0.994876456491199</v>
      </c>
      <c r="G121" s="162">
        <f t="shared" si="3"/>
        <v>1.43151010701546</v>
      </c>
    </row>
    <row r="122" s="142" customFormat="1" ht="15" spans="1:7">
      <c r="A122" s="160" t="s">
        <v>293</v>
      </c>
      <c r="B122" s="137" t="s">
        <v>294</v>
      </c>
      <c r="C122" s="161">
        <f>SUMPRODUCT('[2]表二（录入表）'!C$6:C$1121*(LEFT('[2]表二（录入表）'!$A$6:$A$1121,LEN($A122))=$A122))</f>
        <v>2911</v>
      </c>
      <c r="D122" s="161">
        <f>SUMPRODUCT('[2]表二（录入表）'!D$6:D$1121*(LEFT('[2]表二（录入表）'!$A$6:$A$1121,LEN($A122))=$A122))</f>
        <v>7102</v>
      </c>
      <c r="E122" s="161">
        <f>SUMPRODUCT('[2]表二（录入表）'!E$6:E$1121*(LEFT('[2]表二（录入表）'!$A$6:$A$1121,LEN($A122))=$A122))</f>
        <v>2504</v>
      </c>
      <c r="F122" s="162">
        <f t="shared" si="2"/>
        <v>0.860185503263483</v>
      </c>
      <c r="G122" s="162">
        <f t="shared" si="3"/>
        <v>0.352576738946776</v>
      </c>
    </row>
    <row r="123" s="142" customFormat="1" ht="15" spans="1:7">
      <c r="A123" s="160" t="s">
        <v>295</v>
      </c>
      <c r="B123" s="137" t="s">
        <v>296</v>
      </c>
      <c r="C123" s="161">
        <f>SUMPRODUCT('[2]表二（录入表）'!C$6:C$1121*(LEFT('[2]表二（录入表）'!$A$6:$A$1121,LEN($A123))=$A123))</f>
        <v>662</v>
      </c>
      <c r="D123" s="161">
        <f>SUMPRODUCT('[2]表二（录入表）'!D$6:D$1121*(LEFT('[2]表二（录入表）'!$A$6:$A$1121,LEN($A123))=$A123))</f>
        <v>152</v>
      </c>
      <c r="E123" s="161">
        <f>SUMPRODUCT('[2]表二（录入表）'!E$6:E$1121*(LEFT('[2]表二（录入表）'!$A$6:$A$1121,LEN($A123))=$A123))</f>
        <v>646</v>
      </c>
      <c r="F123" s="162">
        <f t="shared" si="2"/>
        <v>0.97583081570997</v>
      </c>
      <c r="G123" s="162">
        <f t="shared" si="3"/>
        <v>4.25</v>
      </c>
    </row>
    <row r="124" s="142" customFormat="1" ht="15" spans="1:7">
      <c r="A124" s="160" t="s">
        <v>297</v>
      </c>
      <c r="B124" s="137" t="s">
        <v>298</v>
      </c>
      <c r="C124" s="161">
        <f>SUMPRODUCT('[2]表二（录入表）'!C$6:C$1121*(LEFT('[2]表二（录入表）'!$A$6:$A$1121,LEN($A124))=$A124))</f>
        <v>733</v>
      </c>
      <c r="D124" s="161">
        <f>SUMPRODUCT('[2]表二（录入表）'!D$6:D$1121*(LEFT('[2]表二（录入表）'!$A$6:$A$1121,LEN($A124))=$A124))</f>
        <v>815</v>
      </c>
      <c r="E124" s="161">
        <f>SUMPRODUCT('[2]表二（录入表）'!E$6:E$1121*(LEFT('[2]表二（录入表）'!$A$6:$A$1121,LEN($A124))=$A124))</f>
        <v>770</v>
      </c>
      <c r="F124" s="162">
        <f t="shared" si="2"/>
        <v>1.05047748976808</v>
      </c>
      <c r="G124" s="162">
        <f t="shared" si="3"/>
        <v>0.94478527607362</v>
      </c>
    </row>
    <row r="125" s="142" customFormat="1" ht="15" spans="1:7">
      <c r="A125" s="160" t="s">
        <v>299</v>
      </c>
      <c r="B125" s="137" t="s">
        <v>300</v>
      </c>
      <c r="C125" s="161">
        <f>SUMPRODUCT('[2]表二（录入表）'!C$6:C$1121*(LEFT('[2]表二（录入表）'!$A$6:$A$1121,LEN($A125))=$A125))</f>
        <v>10</v>
      </c>
      <c r="D125" s="161">
        <f>SUMPRODUCT('[2]表二（录入表）'!D$6:D$1121*(LEFT('[2]表二（录入表）'!$A$6:$A$1121,LEN($A125))=$A125))</f>
        <v>0</v>
      </c>
      <c r="E125" s="161">
        <f>SUMPRODUCT('[2]表二（录入表）'!E$6:E$1121*(LEFT('[2]表二（录入表）'!$A$6:$A$1121,LEN($A125))=$A125))</f>
        <v>10</v>
      </c>
      <c r="F125" s="162">
        <f t="shared" si="2"/>
        <v>1</v>
      </c>
      <c r="G125" s="162" t="str">
        <f t="shared" si="3"/>
        <v/>
      </c>
    </row>
    <row r="126" s="142" customFormat="1" ht="15" spans="1:7">
      <c r="A126" s="160" t="s">
        <v>301</v>
      </c>
      <c r="B126" s="137" t="s">
        <v>302</v>
      </c>
      <c r="C126" s="161">
        <f>SUMPRODUCT('[2]表二（录入表）'!C$6:C$1121*(LEFT('[2]表二（录入表）'!$A$6:$A$1121,LEN($A126))=$A126))</f>
        <v>0</v>
      </c>
      <c r="D126" s="161">
        <f>SUMPRODUCT('[2]表二（录入表）'!D$6:D$1121*(LEFT('[2]表二（录入表）'!$A$6:$A$1121,LEN($A126))=$A126))</f>
        <v>0</v>
      </c>
      <c r="E126" s="161">
        <f>SUMPRODUCT('[2]表二（录入表）'!E$6:E$1121*(LEFT('[2]表二（录入表）'!$A$6:$A$1121,LEN($A126))=$A126))</f>
        <v>0</v>
      </c>
      <c r="F126" s="162" t="str">
        <f t="shared" si="2"/>
        <v/>
      </c>
      <c r="G126" s="162" t="str">
        <f t="shared" si="3"/>
        <v/>
      </c>
    </row>
    <row r="127" s="142" customFormat="1" ht="15" spans="1:7">
      <c r="A127" s="160" t="s">
        <v>303</v>
      </c>
      <c r="B127" s="137" t="s">
        <v>304</v>
      </c>
      <c r="C127" s="161">
        <f>SUMPRODUCT('[2]表二（录入表）'!C$6:C$1121*(LEFT('[2]表二（录入表）'!$A$6:$A$1121,LEN($A127))=$A127))</f>
        <v>0</v>
      </c>
      <c r="D127" s="161">
        <f>SUMPRODUCT('[2]表二（录入表）'!D$6:D$1121*(LEFT('[2]表二（录入表）'!$A$6:$A$1121,LEN($A127))=$A127))</f>
        <v>0</v>
      </c>
      <c r="E127" s="161">
        <f>SUMPRODUCT('[2]表二（录入表）'!E$6:E$1121*(LEFT('[2]表二（录入表）'!$A$6:$A$1121,LEN($A127))=$A127))</f>
        <v>0</v>
      </c>
      <c r="F127" s="162" t="str">
        <f t="shared" si="2"/>
        <v/>
      </c>
      <c r="G127" s="162" t="str">
        <f t="shared" si="3"/>
        <v/>
      </c>
    </row>
    <row r="128" s="142" customFormat="1" ht="15" spans="1:7">
      <c r="A128" s="160" t="s">
        <v>305</v>
      </c>
      <c r="B128" s="137" t="s">
        <v>306</v>
      </c>
      <c r="C128" s="161">
        <f>SUMPRODUCT('[2]表二（录入表）'!C$6:C$1121*(LEFT('[2]表二（录入表）'!$A$6:$A$1121,LEN($A128))=$A128))</f>
        <v>45</v>
      </c>
      <c r="D128" s="161">
        <f>SUMPRODUCT('[2]表二（录入表）'!D$6:D$1121*(LEFT('[2]表二（录入表）'!$A$6:$A$1121,LEN($A128))=$A128))</f>
        <v>4</v>
      </c>
      <c r="E128" s="161">
        <f>SUMPRODUCT('[2]表二（录入表）'!E$6:E$1121*(LEFT('[2]表二（录入表）'!$A$6:$A$1121,LEN($A128))=$A128))</f>
        <v>96</v>
      </c>
      <c r="F128" s="162">
        <f t="shared" si="2"/>
        <v>2.13333333333333</v>
      </c>
      <c r="G128" s="162">
        <f t="shared" si="3"/>
        <v>24</v>
      </c>
    </row>
    <row r="129" s="142" customFormat="1" ht="15" spans="1:7">
      <c r="A129" s="160" t="s">
        <v>307</v>
      </c>
      <c r="B129" s="137" t="s">
        <v>308</v>
      </c>
      <c r="C129" s="161">
        <f>SUMPRODUCT('[2]表二（录入表）'!C$6:C$1121*(LEFT('[2]表二（录入表）'!$A$6:$A$1121,LEN($A129))=$A129))</f>
        <v>6174</v>
      </c>
      <c r="D129" s="161">
        <f>SUMPRODUCT('[2]表二（录入表）'!D$6:D$1121*(LEFT('[2]表二（录入表）'!$A$6:$A$1121,LEN($A129))=$A129))</f>
        <v>7257</v>
      </c>
      <c r="E129" s="161">
        <f>SUMPRODUCT('[2]表二（录入表）'!E$6:E$1121*(LEFT('[2]表二（录入表）'!$A$6:$A$1121,LEN($A129))=$A129))</f>
        <v>12763</v>
      </c>
      <c r="F129" s="162">
        <f t="shared" si="2"/>
        <v>2.06721736313573</v>
      </c>
      <c r="G129" s="162">
        <f t="shared" si="3"/>
        <v>1.75871572275045</v>
      </c>
    </row>
    <row r="130" s="142" customFormat="1" ht="15" spans="1:7">
      <c r="A130" s="160" t="s">
        <v>309</v>
      </c>
      <c r="B130" s="137" t="s">
        <v>310</v>
      </c>
      <c r="C130" s="161">
        <f>SUMPRODUCT('[2]表二（录入表）'!C$6:C$1121*(LEFT('[2]表二（录入表）'!$A$6:$A$1121,LEN($A130))=$A130))</f>
        <v>73</v>
      </c>
      <c r="D130" s="161">
        <f>SUMPRODUCT('[2]表二（录入表）'!D$6:D$1121*(LEFT('[2]表二（录入表）'!$A$6:$A$1121,LEN($A130))=$A130))</f>
        <v>249</v>
      </c>
      <c r="E130" s="161">
        <f>SUMPRODUCT('[2]表二（录入表）'!E$6:E$1121*(LEFT('[2]表二（录入表）'!$A$6:$A$1121,LEN($A130))=$A130))</f>
        <v>73</v>
      </c>
      <c r="F130" s="162">
        <f t="shared" si="2"/>
        <v>1</v>
      </c>
      <c r="G130" s="162">
        <f t="shared" si="3"/>
        <v>0.293172690763052</v>
      </c>
    </row>
    <row r="131" s="142" customFormat="1" ht="15" spans="1:7">
      <c r="A131" s="160" t="s">
        <v>311</v>
      </c>
      <c r="B131" s="137" t="s">
        <v>312</v>
      </c>
      <c r="C131" s="161">
        <f>SUMPRODUCT('[2]表二（录入表）'!C$6:C$1121*(LEFT('[2]表二（录入表）'!$A$6:$A$1121,LEN($A131))=$A131))</f>
        <v>0</v>
      </c>
      <c r="D131" s="161">
        <f>SUMPRODUCT('[2]表二（录入表）'!D$6:D$1121*(LEFT('[2]表二（录入表）'!$A$6:$A$1121,LEN($A131))=$A131))</f>
        <v>0</v>
      </c>
      <c r="E131" s="161">
        <f>SUMPRODUCT('[2]表二（录入表）'!E$6:E$1121*(LEFT('[2]表二（录入表）'!$A$6:$A$1121,LEN($A131))=$A131))</f>
        <v>0</v>
      </c>
      <c r="F131" s="162" t="str">
        <f t="shared" si="2"/>
        <v/>
      </c>
      <c r="G131" s="162" t="str">
        <f t="shared" si="3"/>
        <v/>
      </c>
    </row>
    <row r="132" s="142" customFormat="1" ht="15" spans="1:7">
      <c r="A132" s="160" t="s">
        <v>313</v>
      </c>
      <c r="B132" s="137" t="s">
        <v>314</v>
      </c>
      <c r="C132" s="161">
        <f>SUMPRODUCT('[2]表二（录入表）'!C$6:C$1121*(LEFT('[2]表二（录入表）'!$A$6:$A$1121,LEN($A132))=$A132))</f>
        <v>3701</v>
      </c>
      <c r="D132" s="161">
        <f>SUMPRODUCT('[2]表二（录入表）'!D$6:D$1121*(LEFT('[2]表二（录入表）'!$A$6:$A$1121,LEN($A132))=$A132))</f>
        <v>5948</v>
      </c>
      <c r="E132" s="161">
        <f>SUMPRODUCT('[2]表二（录入表）'!E$6:E$1121*(LEFT('[2]表二（录入表）'!$A$6:$A$1121,LEN($A132))=$A132))</f>
        <v>5290</v>
      </c>
      <c r="F132" s="162">
        <f t="shared" si="2"/>
        <v>1.42934342069711</v>
      </c>
      <c r="G132" s="162">
        <f t="shared" si="3"/>
        <v>0.889374579690652</v>
      </c>
    </row>
    <row r="133" s="142" customFormat="1" ht="15" spans="1:7">
      <c r="A133" s="160" t="s">
        <v>315</v>
      </c>
      <c r="B133" s="137" t="s">
        <v>316</v>
      </c>
      <c r="C133" s="161">
        <f>SUMPRODUCT('[2]表二（录入表）'!C$6:C$1121*(LEFT('[2]表二（录入表）'!$A$6:$A$1121,LEN($A133))=$A133))</f>
        <v>0</v>
      </c>
      <c r="D133" s="161">
        <f>SUMPRODUCT('[2]表二（录入表）'!D$6:D$1121*(LEFT('[2]表二（录入表）'!$A$6:$A$1121,LEN($A133))=$A133))</f>
        <v>373</v>
      </c>
      <c r="E133" s="161">
        <f>SUMPRODUCT('[2]表二（录入表）'!E$6:E$1121*(LEFT('[2]表二（录入表）'!$A$6:$A$1121,LEN($A133))=$A133))</f>
        <v>0</v>
      </c>
      <c r="F133" s="162" t="str">
        <f t="shared" si="2"/>
        <v/>
      </c>
      <c r="G133" s="162">
        <f t="shared" si="3"/>
        <v>0</v>
      </c>
    </row>
    <row r="134" s="142" customFormat="1" ht="15" spans="1:7">
      <c r="A134" s="160" t="s">
        <v>317</v>
      </c>
      <c r="B134" s="137" t="s">
        <v>318</v>
      </c>
      <c r="C134" s="161">
        <f>SUMPRODUCT('[2]表二（录入表）'!C$6:C$1121*(LEFT('[2]表二（录入表）'!$A$6:$A$1121,LEN($A134))=$A134))</f>
        <v>0</v>
      </c>
      <c r="D134" s="161">
        <f>SUMPRODUCT('[2]表二（录入表）'!D$6:D$1121*(LEFT('[2]表二（录入表）'!$A$6:$A$1121,LEN($A134))=$A134))</f>
        <v>0</v>
      </c>
      <c r="E134" s="161">
        <f>SUMPRODUCT('[2]表二（录入表）'!E$6:E$1121*(LEFT('[2]表二（录入表）'!$A$6:$A$1121,LEN($A134))=$A134))</f>
        <v>0</v>
      </c>
      <c r="F134" s="162" t="str">
        <f t="shared" ref="F134:F197" si="4">IFERROR($E134/C134,"")</f>
        <v/>
      </c>
      <c r="G134" s="162" t="str">
        <f t="shared" ref="G134:G197" si="5">IFERROR($E134/D134,"")</f>
        <v/>
      </c>
    </row>
    <row r="135" s="142" customFormat="1" ht="15" spans="1:7">
      <c r="A135" s="160" t="s">
        <v>319</v>
      </c>
      <c r="B135" s="137" t="s">
        <v>320</v>
      </c>
      <c r="C135" s="161">
        <f>SUMPRODUCT('[2]表二（录入表）'!C$6:C$1121*(LEFT('[2]表二（录入表）'!$A$6:$A$1121,LEN($A135))=$A135))</f>
        <v>0</v>
      </c>
      <c r="D135" s="161">
        <f>SUMPRODUCT('[2]表二（录入表）'!D$6:D$1121*(LEFT('[2]表二（录入表）'!$A$6:$A$1121,LEN($A135))=$A135))</f>
        <v>0</v>
      </c>
      <c r="E135" s="161">
        <f>SUMPRODUCT('[2]表二（录入表）'!E$6:E$1121*(LEFT('[2]表二（录入表）'!$A$6:$A$1121,LEN($A135))=$A135))</f>
        <v>0</v>
      </c>
      <c r="F135" s="162" t="str">
        <f t="shared" si="4"/>
        <v/>
      </c>
      <c r="G135" s="162" t="str">
        <f t="shared" si="5"/>
        <v/>
      </c>
    </row>
    <row r="136" s="142" customFormat="1" ht="15" spans="1:7">
      <c r="A136" s="160" t="s">
        <v>321</v>
      </c>
      <c r="B136" s="137" t="s">
        <v>322</v>
      </c>
      <c r="C136" s="161">
        <f>SUMPRODUCT('[2]表二（录入表）'!C$6:C$1121*(LEFT('[2]表二（录入表）'!$A$6:$A$1121,LEN($A136))=$A136))</f>
        <v>0</v>
      </c>
      <c r="D136" s="161">
        <f>SUMPRODUCT('[2]表二（录入表）'!D$6:D$1121*(LEFT('[2]表二（录入表）'!$A$6:$A$1121,LEN($A136))=$A136))</f>
        <v>0</v>
      </c>
      <c r="E136" s="161">
        <f>SUMPRODUCT('[2]表二（录入表）'!E$6:E$1121*(LEFT('[2]表二（录入表）'!$A$6:$A$1121,LEN($A136))=$A136))</f>
        <v>0</v>
      </c>
      <c r="F136" s="162" t="str">
        <f t="shared" si="4"/>
        <v/>
      </c>
      <c r="G136" s="162" t="str">
        <f t="shared" si="5"/>
        <v/>
      </c>
    </row>
    <row r="137" s="142" customFormat="1" ht="15" spans="1:7">
      <c r="A137" s="160" t="s">
        <v>323</v>
      </c>
      <c r="B137" s="137" t="s">
        <v>324</v>
      </c>
      <c r="C137" s="161">
        <f>SUMPRODUCT('[2]表二（录入表）'!C$6:C$1121*(LEFT('[2]表二（录入表）'!$A$6:$A$1121,LEN($A137))=$A137))</f>
        <v>0</v>
      </c>
      <c r="D137" s="161">
        <f>SUMPRODUCT('[2]表二（录入表）'!D$6:D$1121*(LEFT('[2]表二（录入表）'!$A$6:$A$1121,LEN($A137))=$A137))</f>
        <v>0</v>
      </c>
      <c r="E137" s="161">
        <f>SUMPRODUCT('[2]表二（录入表）'!E$6:E$1121*(LEFT('[2]表二（录入表）'!$A$6:$A$1121,LEN($A137))=$A137))</f>
        <v>0</v>
      </c>
      <c r="F137" s="162" t="str">
        <f t="shared" si="4"/>
        <v/>
      </c>
      <c r="G137" s="162" t="str">
        <f t="shared" si="5"/>
        <v/>
      </c>
    </row>
    <row r="138" s="142" customFormat="1" ht="15" spans="1:7">
      <c r="A138" s="160" t="s">
        <v>325</v>
      </c>
      <c r="B138" s="137" t="s">
        <v>326</v>
      </c>
      <c r="C138" s="161">
        <f>SUMPRODUCT('[2]表二（录入表）'!C$6:C$1121*(LEFT('[2]表二（录入表）'!$A$6:$A$1121,LEN($A138))=$A138))</f>
        <v>2400</v>
      </c>
      <c r="D138" s="161">
        <f>SUMPRODUCT('[2]表二（录入表）'!D$6:D$1121*(LEFT('[2]表二（录入表）'!$A$6:$A$1121,LEN($A138))=$A138))</f>
        <v>687</v>
      </c>
      <c r="E138" s="161">
        <f>SUMPRODUCT('[2]表二（录入表）'!E$6:E$1121*(LEFT('[2]表二（录入表）'!$A$6:$A$1121,LEN($A138))=$A138))</f>
        <v>2400</v>
      </c>
      <c r="F138" s="162">
        <f t="shared" si="4"/>
        <v>1</v>
      </c>
      <c r="G138" s="162">
        <f t="shared" si="5"/>
        <v>3.49344978165939</v>
      </c>
    </row>
    <row r="139" s="142" customFormat="1" ht="15" spans="1:7">
      <c r="A139" s="160" t="s">
        <v>327</v>
      </c>
      <c r="B139" s="137" t="s">
        <v>328</v>
      </c>
      <c r="C139" s="161">
        <f>SUMPRODUCT('[2]表二（录入表）'!C$6:C$1121*(LEFT('[2]表二（录入表）'!$A$6:$A$1121,LEN($A139))=$A139))</f>
        <v>0</v>
      </c>
      <c r="D139" s="161">
        <f>SUMPRODUCT('[2]表二（录入表）'!D$6:D$1121*(LEFT('[2]表二（录入表）'!$A$6:$A$1121,LEN($A139))=$A139))</f>
        <v>0</v>
      </c>
      <c r="E139" s="161">
        <f>SUMPRODUCT('[2]表二（录入表）'!E$6:E$1121*(LEFT('[2]表二（录入表）'!$A$6:$A$1121,LEN($A139))=$A139))</f>
        <v>0</v>
      </c>
      <c r="F139" s="162" t="str">
        <f t="shared" si="4"/>
        <v/>
      </c>
      <c r="G139" s="162" t="str">
        <f t="shared" si="5"/>
        <v/>
      </c>
    </row>
    <row r="140" s="142" customFormat="1" ht="15" spans="1:7">
      <c r="A140" s="160" t="s">
        <v>329</v>
      </c>
      <c r="B140" s="137" t="s">
        <v>330</v>
      </c>
      <c r="C140" s="161">
        <f>SUMPRODUCT('[2]表二（录入表）'!C$6:C$1121*(LEFT('[2]表二（录入表）'!$A$6:$A$1121,LEN($A140))=$A140))</f>
        <v>0</v>
      </c>
      <c r="D140" s="161">
        <f>SUMPRODUCT('[2]表二（录入表）'!D$6:D$1121*(LEFT('[2]表二（录入表）'!$A$6:$A$1121,LEN($A140))=$A140))</f>
        <v>0</v>
      </c>
      <c r="E140" s="161">
        <f>SUMPRODUCT('[2]表二（录入表）'!E$6:E$1121*(LEFT('[2]表二（录入表）'!$A$6:$A$1121,LEN($A140))=$A140))</f>
        <v>0</v>
      </c>
      <c r="F140" s="162" t="str">
        <f t="shared" si="4"/>
        <v/>
      </c>
      <c r="G140" s="162" t="str">
        <f t="shared" si="5"/>
        <v/>
      </c>
    </row>
    <row r="141" s="142" customFormat="1" ht="15" spans="1:7">
      <c r="A141" s="160" t="s">
        <v>331</v>
      </c>
      <c r="B141" s="137" t="s">
        <v>332</v>
      </c>
      <c r="C141" s="161">
        <f>SUMPRODUCT('[2]表二（录入表）'!C$6:C$1121*(LEFT('[2]表二（录入表）'!$A$6:$A$1121,LEN($A141))=$A141))</f>
        <v>0</v>
      </c>
      <c r="D141" s="161">
        <f>SUMPRODUCT('[2]表二（录入表）'!D$6:D$1121*(LEFT('[2]表二（录入表）'!$A$6:$A$1121,LEN($A141))=$A141))</f>
        <v>0</v>
      </c>
      <c r="E141" s="161">
        <f>SUMPRODUCT('[2]表二（录入表）'!E$6:E$1121*(LEFT('[2]表二（录入表）'!$A$6:$A$1121,LEN($A141))=$A141))</f>
        <v>0</v>
      </c>
      <c r="F141" s="162" t="str">
        <f t="shared" si="4"/>
        <v/>
      </c>
      <c r="G141" s="162" t="str">
        <f t="shared" si="5"/>
        <v/>
      </c>
    </row>
    <row r="142" s="142" customFormat="1" ht="15" spans="1:7">
      <c r="A142" s="160" t="s">
        <v>333</v>
      </c>
      <c r="B142" s="137" t="s">
        <v>334</v>
      </c>
      <c r="C142" s="161">
        <f>SUMPRODUCT('[2]表二（录入表）'!C$6:C$1121*(LEFT('[2]表二（录入表）'!$A$6:$A$1121,LEN($A142))=$A142))</f>
        <v>0</v>
      </c>
      <c r="D142" s="161">
        <f>SUMPRODUCT('[2]表二（录入表）'!D$6:D$1121*(LEFT('[2]表二（录入表）'!$A$6:$A$1121,LEN($A142))=$A142))</f>
        <v>0</v>
      </c>
      <c r="E142" s="161">
        <f>SUMPRODUCT('[2]表二（录入表）'!E$6:E$1121*(LEFT('[2]表二（录入表）'!$A$6:$A$1121,LEN($A142))=$A142))</f>
        <v>0</v>
      </c>
      <c r="F142" s="162" t="str">
        <f t="shared" si="4"/>
        <v/>
      </c>
      <c r="G142" s="162" t="str">
        <f t="shared" si="5"/>
        <v/>
      </c>
    </row>
    <row r="143" s="142" customFormat="1" ht="15" spans="1:7">
      <c r="A143" s="160" t="s">
        <v>335</v>
      </c>
      <c r="B143" s="137" t="s">
        <v>336</v>
      </c>
      <c r="C143" s="161">
        <f>SUMPRODUCT('[2]表二（录入表）'!C$6:C$1121*(LEFT('[2]表二（录入表）'!$A$6:$A$1121,LEN($A143))=$A143))</f>
        <v>0</v>
      </c>
      <c r="D143" s="161">
        <f>SUMPRODUCT('[2]表二（录入表）'!D$6:D$1121*(LEFT('[2]表二（录入表）'!$A$6:$A$1121,LEN($A143))=$A143))</f>
        <v>0</v>
      </c>
      <c r="E143" s="161">
        <f>SUMPRODUCT('[2]表二（录入表）'!E$6:E$1121*(LEFT('[2]表二（录入表）'!$A$6:$A$1121,LEN($A143))=$A143))</f>
        <v>5000</v>
      </c>
      <c r="F143" s="162" t="str">
        <f t="shared" si="4"/>
        <v/>
      </c>
      <c r="G143" s="162" t="str">
        <f t="shared" si="5"/>
        <v/>
      </c>
    </row>
    <row r="144" s="142" customFormat="1" ht="15" spans="1:7">
      <c r="A144" s="160" t="s">
        <v>337</v>
      </c>
      <c r="B144" s="137" t="s">
        <v>338</v>
      </c>
      <c r="C144" s="161">
        <f>SUMPRODUCT('[2]表二（录入表）'!C$6:C$1121*(LEFT('[2]表二（录入表）'!$A$6:$A$1121,LEN($A144))=$A144))</f>
        <v>11124</v>
      </c>
      <c r="D144" s="161">
        <f>SUMPRODUCT('[2]表二（录入表）'!D$6:D$1121*(LEFT('[2]表二（录入表）'!$A$6:$A$1121,LEN($A144))=$A144))</f>
        <v>27416</v>
      </c>
      <c r="E144" s="161">
        <f>SUMPRODUCT('[2]表二（录入表）'!E$6:E$1121*(LEFT('[2]表二（录入表）'!$A$6:$A$1121,LEN($A144))=$A144))</f>
        <v>14776</v>
      </c>
      <c r="F144" s="162">
        <f t="shared" si="4"/>
        <v>1.32829917295937</v>
      </c>
      <c r="G144" s="162">
        <f t="shared" si="5"/>
        <v>0.538955354537496</v>
      </c>
    </row>
    <row r="145" s="142" customFormat="1" ht="15" spans="1:7">
      <c r="A145" s="160" t="s">
        <v>339</v>
      </c>
      <c r="B145" s="137" t="s">
        <v>340</v>
      </c>
      <c r="C145" s="161">
        <f>SUMPRODUCT('[2]表二（录入表）'!C$6:C$1121*(LEFT('[2]表二（录入表）'!$A$6:$A$1121,LEN($A145))=$A145))</f>
        <v>9503</v>
      </c>
      <c r="D145" s="161">
        <f>SUMPRODUCT('[2]表二（录入表）'!D$6:D$1121*(LEFT('[2]表二（录入表）'!$A$6:$A$1121,LEN($A145))=$A145))</f>
        <v>9051</v>
      </c>
      <c r="E145" s="161">
        <f>SUMPRODUCT('[2]表二（录入表）'!E$6:E$1121*(LEFT('[2]表二（录入表）'!$A$6:$A$1121,LEN($A145))=$A145))</f>
        <v>10958</v>
      </c>
      <c r="F145" s="162">
        <f t="shared" si="4"/>
        <v>1.15310954435441</v>
      </c>
      <c r="G145" s="162">
        <f t="shared" si="5"/>
        <v>1.21069495083416</v>
      </c>
    </row>
    <row r="146" s="142" customFormat="1" ht="15" spans="1:7">
      <c r="A146" s="160" t="s">
        <v>341</v>
      </c>
      <c r="B146" s="137" t="s">
        <v>342</v>
      </c>
      <c r="C146" s="161">
        <f>SUMPRODUCT('[2]表二（录入表）'!C$6:C$1121*(LEFT('[2]表二（录入表）'!$A$6:$A$1121,LEN($A146))=$A146))</f>
        <v>0</v>
      </c>
      <c r="D146" s="161">
        <f>SUMPRODUCT('[2]表二（录入表）'!D$6:D$1121*(LEFT('[2]表二（录入表）'!$A$6:$A$1121,LEN($A146))=$A146))</f>
        <v>11</v>
      </c>
      <c r="E146" s="161">
        <f>SUMPRODUCT('[2]表二（录入表）'!E$6:E$1121*(LEFT('[2]表二（录入表）'!$A$6:$A$1121,LEN($A146))=$A146))</f>
        <v>0</v>
      </c>
      <c r="F146" s="162" t="str">
        <f t="shared" si="4"/>
        <v/>
      </c>
      <c r="G146" s="162">
        <f t="shared" si="5"/>
        <v>0</v>
      </c>
    </row>
    <row r="147" s="142" customFormat="1" ht="15" spans="1:7">
      <c r="A147" s="160" t="s">
        <v>343</v>
      </c>
      <c r="B147" s="137" t="s">
        <v>344</v>
      </c>
      <c r="C147" s="161">
        <f>SUMPRODUCT('[2]表二（录入表）'!C$6:C$1121*(LEFT('[2]表二（录入表）'!$A$6:$A$1121,LEN($A147))=$A147))</f>
        <v>1621</v>
      </c>
      <c r="D147" s="161">
        <f>SUMPRODUCT('[2]表二（录入表）'!D$6:D$1121*(LEFT('[2]表二（录入表）'!$A$6:$A$1121,LEN($A147))=$A147))</f>
        <v>11102</v>
      </c>
      <c r="E147" s="161">
        <f>SUMPRODUCT('[2]表二（录入表）'!E$6:E$1121*(LEFT('[2]表二（录入表）'!$A$6:$A$1121,LEN($A147))=$A147))</f>
        <v>1262</v>
      </c>
      <c r="F147" s="162">
        <f t="shared" si="4"/>
        <v>0.77853177051203</v>
      </c>
      <c r="G147" s="162">
        <f t="shared" si="5"/>
        <v>0.113673212033868</v>
      </c>
    </row>
    <row r="148" s="142" customFormat="1" ht="15" spans="1:7">
      <c r="A148" s="160" t="s">
        <v>345</v>
      </c>
      <c r="B148" s="137" t="s">
        <v>346</v>
      </c>
      <c r="C148" s="161">
        <f>SUMPRODUCT('[2]表二（录入表）'!C$6:C$1121*(LEFT('[2]表二（录入表）'!$A$6:$A$1121,LEN($A148))=$A148))</f>
        <v>0</v>
      </c>
      <c r="D148" s="161">
        <f>SUMPRODUCT('[2]表二（录入表）'!D$6:D$1121*(LEFT('[2]表二（录入表）'!$A$6:$A$1121,LEN($A148))=$A148))</f>
        <v>7252</v>
      </c>
      <c r="E148" s="161">
        <f>SUMPRODUCT('[2]表二（录入表）'!E$6:E$1121*(LEFT('[2]表二（录入表）'!$A$6:$A$1121,LEN($A148))=$A148))</f>
        <v>2556</v>
      </c>
      <c r="F148" s="162" t="str">
        <f t="shared" si="4"/>
        <v/>
      </c>
      <c r="G148" s="162">
        <f t="shared" si="5"/>
        <v>0.352454495311638</v>
      </c>
    </row>
    <row r="149" s="142" customFormat="1" ht="15" spans="1:7">
      <c r="A149" s="160" t="s">
        <v>347</v>
      </c>
      <c r="B149" s="137" t="s">
        <v>348</v>
      </c>
      <c r="C149" s="161">
        <f>SUMPRODUCT('[2]表二（录入表）'!C$6:C$1121*(LEFT('[2]表二（录入表）'!$A$6:$A$1121,LEN($A149))=$A149))</f>
        <v>0</v>
      </c>
      <c r="D149" s="161">
        <f>SUMPRODUCT('[2]表二（录入表）'!D$6:D$1121*(LEFT('[2]表二（录入表）'!$A$6:$A$1121,LEN($A149))=$A149))</f>
        <v>0</v>
      </c>
      <c r="E149" s="161">
        <f>SUMPRODUCT('[2]表二（录入表）'!E$6:E$1121*(LEFT('[2]表二（录入表）'!$A$6:$A$1121,LEN($A149))=$A149))</f>
        <v>0</v>
      </c>
      <c r="F149" s="162" t="str">
        <f t="shared" si="4"/>
        <v/>
      </c>
      <c r="G149" s="162" t="str">
        <f t="shared" si="5"/>
        <v/>
      </c>
    </row>
    <row r="150" s="142" customFormat="1" ht="15" spans="1:7">
      <c r="A150" s="160" t="s">
        <v>349</v>
      </c>
      <c r="B150" s="137" t="s">
        <v>350</v>
      </c>
      <c r="C150" s="161">
        <f>SUMPRODUCT('[2]表二（录入表）'!C$6:C$1121*(LEFT('[2]表二（录入表）'!$A$6:$A$1121,LEN($A150))=$A150))</f>
        <v>0</v>
      </c>
      <c r="D150" s="161">
        <f>SUMPRODUCT('[2]表二（录入表）'!D$6:D$1121*(LEFT('[2]表二（录入表）'!$A$6:$A$1121,LEN($A150))=$A150))</f>
        <v>0</v>
      </c>
      <c r="E150" s="161">
        <f>SUMPRODUCT('[2]表二（录入表）'!E$6:E$1121*(LEFT('[2]表二（录入表）'!$A$6:$A$1121,LEN($A150))=$A150))</f>
        <v>0</v>
      </c>
      <c r="F150" s="162" t="str">
        <f t="shared" si="4"/>
        <v/>
      </c>
      <c r="G150" s="162" t="str">
        <f t="shared" si="5"/>
        <v/>
      </c>
    </row>
    <row r="151" s="142" customFormat="1" ht="15" spans="1:7">
      <c r="A151" s="160" t="s">
        <v>351</v>
      </c>
      <c r="B151" s="137" t="s">
        <v>352</v>
      </c>
      <c r="C151" s="161">
        <f>SUMPRODUCT('[2]表二（录入表）'!C$6:C$1121*(LEFT('[2]表二（录入表）'!$A$6:$A$1121,LEN($A151))=$A151))</f>
        <v>72128</v>
      </c>
      <c r="D151" s="161">
        <f>SUMPRODUCT('[2]表二（录入表）'!D$6:D$1121*(LEFT('[2]表二（录入表）'!$A$6:$A$1121,LEN($A151))=$A151))</f>
        <v>117003</v>
      </c>
      <c r="E151" s="161">
        <f>SUMPRODUCT('[2]表二（录入表）'!E$6:E$1121*(LEFT('[2]表二（录入表）'!$A$6:$A$1121,LEN($A151))=$A151))</f>
        <v>82018</v>
      </c>
      <c r="F151" s="162">
        <f t="shared" si="4"/>
        <v>1.13711734693878</v>
      </c>
      <c r="G151" s="162">
        <f t="shared" si="5"/>
        <v>0.700990572891293</v>
      </c>
    </row>
    <row r="152" s="142" customFormat="1" ht="15" spans="1:7">
      <c r="A152" s="160" t="s">
        <v>353</v>
      </c>
      <c r="B152" s="137" t="s">
        <v>354</v>
      </c>
      <c r="C152" s="161">
        <f>SUMPRODUCT('[2]表二（录入表）'!C$6:C$1121*(LEFT('[2]表二（录入表）'!$A$6:$A$1121,LEN($A152))=$A152))</f>
        <v>30506</v>
      </c>
      <c r="D152" s="161">
        <f>SUMPRODUCT('[2]表二（录入表）'!D$6:D$1121*(LEFT('[2]表二（录入表）'!$A$6:$A$1121,LEN($A152))=$A152))</f>
        <v>59520</v>
      </c>
      <c r="E152" s="161">
        <f>SUMPRODUCT('[2]表二（录入表）'!E$6:E$1121*(LEFT('[2]表二（录入表）'!$A$6:$A$1121,LEN($A152))=$A152))</f>
        <v>59633</v>
      </c>
      <c r="F152" s="162">
        <f t="shared" si="4"/>
        <v>1.95479577787976</v>
      </c>
      <c r="G152" s="162">
        <f t="shared" si="5"/>
        <v>1.00189852150538</v>
      </c>
    </row>
    <row r="153" s="142" customFormat="1" ht="15" spans="1:7">
      <c r="A153" s="160" t="s">
        <v>355</v>
      </c>
      <c r="B153" s="137" t="s">
        <v>356</v>
      </c>
      <c r="C153" s="161">
        <f>SUMPRODUCT('[2]表二（录入表）'!C$6:C$1121*(LEFT('[2]表二（录入表）'!$A$6:$A$1121,LEN($A153))=$A153))</f>
        <v>1467</v>
      </c>
      <c r="D153" s="161">
        <f>SUMPRODUCT('[2]表二（录入表）'!D$6:D$1121*(LEFT('[2]表二（录入表）'!$A$6:$A$1121,LEN($A153))=$A153))</f>
        <v>2247</v>
      </c>
      <c r="E153" s="161">
        <f>SUMPRODUCT('[2]表二（录入表）'!E$6:E$1121*(LEFT('[2]表二（录入表）'!$A$6:$A$1121,LEN($A153))=$A153))</f>
        <v>1198</v>
      </c>
      <c r="F153" s="162">
        <f t="shared" si="4"/>
        <v>0.816632583503749</v>
      </c>
      <c r="G153" s="162">
        <f t="shared" si="5"/>
        <v>0.533155318202047</v>
      </c>
    </row>
    <row r="154" s="142" customFormat="1" ht="15" spans="1:7">
      <c r="A154" s="160" t="s">
        <v>357</v>
      </c>
      <c r="B154" s="137" t="s">
        <v>358</v>
      </c>
      <c r="C154" s="161">
        <f>SUMPRODUCT('[2]表二（录入表）'!C$6:C$1121*(LEFT('[2]表二（录入表）'!$A$6:$A$1121,LEN($A154))=$A154))</f>
        <v>5689</v>
      </c>
      <c r="D154" s="161">
        <f>SUMPRODUCT('[2]表二（录入表）'!D$6:D$1121*(LEFT('[2]表二（录入表）'!$A$6:$A$1121,LEN($A154))=$A154))</f>
        <v>19600</v>
      </c>
      <c r="E154" s="161">
        <f>SUMPRODUCT('[2]表二（录入表）'!E$6:E$1121*(LEFT('[2]表二（录入表）'!$A$6:$A$1121,LEN($A154))=$A154))</f>
        <v>7466</v>
      </c>
      <c r="F154" s="162">
        <f t="shared" si="4"/>
        <v>1.31235718052382</v>
      </c>
      <c r="G154" s="162">
        <f t="shared" si="5"/>
        <v>0.380918367346939</v>
      </c>
    </row>
    <row r="155" s="142" customFormat="1" ht="15" spans="1:7">
      <c r="A155" s="160" t="s">
        <v>359</v>
      </c>
      <c r="B155" s="137" t="s">
        <v>360</v>
      </c>
      <c r="C155" s="161">
        <f>SUMPRODUCT('[2]表二（录入表）'!C$6:C$1121*(LEFT('[2]表二（录入表）'!$A$6:$A$1121,LEN($A155))=$A155))</f>
        <v>18261</v>
      </c>
      <c r="D155" s="161">
        <f>SUMPRODUCT('[2]表二（录入表）'!D$6:D$1121*(LEFT('[2]表二（录入表）'!$A$6:$A$1121,LEN($A155))=$A155))</f>
        <v>16212</v>
      </c>
      <c r="E155" s="161">
        <f>SUMPRODUCT('[2]表二（录入表）'!E$6:E$1121*(LEFT('[2]表二（录入表）'!$A$6:$A$1121,LEN($A155))=$A155))</f>
        <v>0</v>
      </c>
      <c r="F155" s="162">
        <f t="shared" si="4"/>
        <v>0</v>
      </c>
      <c r="G155" s="162">
        <f t="shared" si="5"/>
        <v>0</v>
      </c>
    </row>
    <row r="156" s="142" customFormat="1" ht="15" spans="1:7">
      <c r="A156" s="160" t="s">
        <v>361</v>
      </c>
      <c r="B156" s="137" t="s">
        <v>362</v>
      </c>
      <c r="C156" s="161">
        <f>SUMPRODUCT('[2]表二（录入表）'!C$6:C$1121*(LEFT('[2]表二（录入表）'!$A$6:$A$1121,LEN($A156))=$A156))</f>
        <v>15930</v>
      </c>
      <c r="D156" s="161">
        <f>SUMPRODUCT('[2]表二（录入表）'!D$6:D$1121*(LEFT('[2]表二（录入表）'!$A$6:$A$1121,LEN($A156))=$A156))</f>
        <v>17500</v>
      </c>
      <c r="E156" s="161">
        <f>SUMPRODUCT('[2]表二（录入表）'!E$6:E$1121*(LEFT('[2]表二（录入表）'!$A$6:$A$1121,LEN($A156))=$A156))</f>
        <v>13233</v>
      </c>
      <c r="F156" s="162">
        <f t="shared" si="4"/>
        <v>0.830696798493409</v>
      </c>
      <c r="G156" s="162">
        <f t="shared" si="5"/>
        <v>0.756171428571429</v>
      </c>
    </row>
    <row r="157" s="142" customFormat="1" ht="15" spans="1:7">
      <c r="A157" s="160" t="s">
        <v>363</v>
      </c>
      <c r="B157" s="137" t="s">
        <v>364</v>
      </c>
      <c r="C157" s="161">
        <f>SUMPRODUCT('[2]表二（录入表）'!C$6:C$1121*(LEFT('[2]表二（录入表）'!$A$6:$A$1121,LEN($A157))=$A157))</f>
        <v>275</v>
      </c>
      <c r="D157" s="161">
        <f>SUMPRODUCT('[2]表二（录入表）'!D$6:D$1121*(LEFT('[2]表二（录入表）'!$A$6:$A$1121,LEN($A157))=$A157))</f>
        <v>1924</v>
      </c>
      <c r="E157" s="161">
        <f>SUMPRODUCT('[2]表二（录入表）'!E$6:E$1121*(LEFT('[2]表二（录入表）'!$A$6:$A$1121,LEN($A157))=$A157))</f>
        <v>488</v>
      </c>
      <c r="F157" s="162">
        <f t="shared" si="4"/>
        <v>1.77454545454545</v>
      </c>
      <c r="G157" s="162">
        <f t="shared" si="5"/>
        <v>0.253638253638254</v>
      </c>
    </row>
    <row r="158" s="142" customFormat="1" ht="15" spans="1:7">
      <c r="A158" s="160" t="s">
        <v>365</v>
      </c>
      <c r="B158" s="137" t="s">
        <v>366</v>
      </c>
      <c r="C158" s="161">
        <f>SUMPRODUCT('[2]表二（录入表）'!C$6:C$1121*(LEFT('[2]表二（录入表）'!$A$6:$A$1121,LEN($A158))=$A158))</f>
        <v>0</v>
      </c>
      <c r="D158" s="161">
        <f>SUMPRODUCT('[2]表二（录入表）'!D$6:D$1121*(LEFT('[2]表二（录入表）'!$A$6:$A$1121,LEN($A158))=$A158))</f>
        <v>0</v>
      </c>
      <c r="E158" s="161">
        <f>SUMPRODUCT('[2]表二（录入表）'!E$6:E$1121*(LEFT('[2]表二（录入表）'!$A$6:$A$1121,LEN($A158))=$A158))</f>
        <v>0</v>
      </c>
      <c r="F158" s="162" t="str">
        <f t="shared" si="4"/>
        <v/>
      </c>
      <c r="G158" s="162" t="str">
        <f t="shared" si="5"/>
        <v/>
      </c>
    </row>
    <row r="159" s="142" customFormat="1" ht="15" spans="1:7">
      <c r="A159" s="160" t="s">
        <v>367</v>
      </c>
      <c r="B159" s="137" t="s">
        <v>368</v>
      </c>
      <c r="C159" s="161">
        <f>SUMPRODUCT('[2]表二（录入表）'!C$6:C$1121*(LEFT('[2]表二（录入表）'!$A$6:$A$1121,LEN($A159))=$A159))</f>
        <v>0</v>
      </c>
      <c r="D159" s="161">
        <f>SUMPRODUCT('[2]表二（录入表）'!D$6:D$1121*(LEFT('[2]表二（录入表）'!$A$6:$A$1121,LEN($A159))=$A159))</f>
        <v>0</v>
      </c>
      <c r="E159" s="161">
        <f>SUMPRODUCT('[2]表二（录入表）'!E$6:E$1121*(LEFT('[2]表二（录入表）'!$A$6:$A$1121,LEN($A159))=$A159))</f>
        <v>0</v>
      </c>
      <c r="F159" s="162" t="str">
        <f t="shared" si="4"/>
        <v/>
      </c>
      <c r="G159" s="162" t="str">
        <f t="shared" si="5"/>
        <v/>
      </c>
    </row>
    <row r="160" s="142" customFormat="1" ht="15" spans="1:7">
      <c r="A160" s="160" t="s">
        <v>369</v>
      </c>
      <c r="B160" s="137" t="s">
        <v>370</v>
      </c>
      <c r="C160" s="161">
        <f>SUMPRODUCT('[2]表二（录入表）'!C$6:C$1121*(LEFT('[2]表二（录入表）'!$A$6:$A$1121,LEN($A160))=$A160))</f>
        <v>5670</v>
      </c>
      <c r="D160" s="161">
        <f>SUMPRODUCT('[2]表二（录入表）'!D$6:D$1121*(LEFT('[2]表二（录入表）'!$A$6:$A$1121,LEN($A160))=$A160))</f>
        <v>16576</v>
      </c>
      <c r="E160" s="161">
        <f>SUMPRODUCT('[2]表二（录入表）'!E$6:E$1121*(LEFT('[2]表二（录入表）'!$A$6:$A$1121,LEN($A160))=$A160))</f>
        <v>6896</v>
      </c>
      <c r="F160" s="162">
        <f t="shared" si="4"/>
        <v>1.21622574955908</v>
      </c>
      <c r="G160" s="162">
        <f t="shared" si="5"/>
        <v>0.416023166023166</v>
      </c>
    </row>
    <row r="161" s="142" customFormat="1" ht="15" spans="1:7">
      <c r="A161" s="160" t="s">
        <v>371</v>
      </c>
      <c r="B161" s="137" t="s">
        <v>372</v>
      </c>
      <c r="C161" s="161">
        <f>SUMPRODUCT('[2]表二（录入表）'!C$6:C$1121*(LEFT('[2]表二（录入表）'!$A$6:$A$1121,LEN($A161))=$A161))</f>
        <v>5670</v>
      </c>
      <c r="D161" s="161">
        <f>SUMPRODUCT('[2]表二（录入表）'!D$6:D$1121*(LEFT('[2]表二（录入表）'!$A$6:$A$1121,LEN($A161))=$A161))</f>
        <v>15903</v>
      </c>
      <c r="E161" s="161">
        <f>SUMPRODUCT('[2]表二（录入表）'!E$6:E$1121*(LEFT('[2]表二（录入表）'!$A$6:$A$1121,LEN($A161))=$A161))</f>
        <v>6896</v>
      </c>
      <c r="F161" s="162">
        <f t="shared" si="4"/>
        <v>1.21622574955908</v>
      </c>
      <c r="G161" s="162">
        <f t="shared" si="5"/>
        <v>0.433628875055021</v>
      </c>
    </row>
    <row r="162" s="142" customFormat="1" ht="15" spans="1:7">
      <c r="A162" s="160" t="s">
        <v>373</v>
      </c>
      <c r="B162" s="137" t="s">
        <v>374</v>
      </c>
      <c r="C162" s="161">
        <f>SUMPRODUCT('[2]表二（录入表）'!C$6:C$1121*(LEFT('[2]表二（录入表）'!$A$6:$A$1121,LEN($A162))=$A162))</f>
        <v>0</v>
      </c>
      <c r="D162" s="161">
        <f>SUMPRODUCT('[2]表二（录入表）'!D$6:D$1121*(LEFT('[2]表二（录入表）'!$A$6:$A$1121,LEN($A162))=$A162))</f>
        <v>0</v>
      </c>
      <c r="E162" s="161">
        <f>SUMPRODUCT('[2]表二（录入表）'!E$6:E$1121*(LEFT('[2]表二（录入表）'!$A$6:$A$1121,LEN($A162))=$A162))</f>
        <v>0</v>
      </c>
      <c r="F162" s="162" t="str">
        <f t="shared" si="4"/>
        <v/>
      </c>
      <c r="G162" s="162" t="str">
        <f t="shared" si="5"/>
        <v/>
      </c>
    </row>
    <row r="163" s="142" customFormat="1" ht="15" spans="1:7">
      <c r="A163" s="160" t="s">
        <v>375</v>
      </c>
      <c r="B163" s="137" t="s">
        <v>376</v>
      </c>
      <c r="C163" s="161">
        <f>SUMPRODUCT('[2]表二（录入表）'!C$6:C$1121*(LEFT('[2]表二（录入表）'!$A$6:$A$1121,LEN($A163))=$A163))</f>
        <v>0</v>
      </c>
      <c r="D163" s="161">
        <f>SUMPRODUCT('[2]表二（录入表）'!D$6:D$1121*(LEFT('[2]表二（录入表）'!$A$6:$A$1121,LEN($A163))=$A163))</f>
        <v>0</v>
      </c>
      <c r="E163" s="161">
        <f>SUMPRODUCT('[2]表二（录入表）'!E$6:E$1121*(LEFT('[2]表二（录入表）'!$A$6:$A$1121,LEN($A163))=$A163))</f>
        <v>0</v>
      </c>
      <c r="F163" s="162" t="str">
        <f t="shared" si="4"/>
        <v/>
      </c>
      <c r="G163" s="162" t="str">
        <f t="shared" si="5"/>
        <v/>
      </c>
    </row>
    <row r="164" s="142" customFormat="1" ht="15" spans="1:7">
      <c r="A164" s="160" t="s">
        <v>377</v>
      </c>
      <c r="B164" s="137" t="s">
        <v>378</v>
      </c>
      <c r="C164" s="161">
        <f>SUMPRODUCT('[2]表二（录入表）'!C$6:C$1121*(LEFT('[2]表二（录入表）'!$A$6:$A$1121,LEN($A164))=$A164))</f>
        <v>0</v>
      </c>
      <c r="D164" s="161">
        <f>SUMPRODUCT('[2]表二（录入表）'!D$6:D$1121*(LEFT('[2]表二（录入表）'!$A$6:$A$1121,LEN($A164))=$A164))</f>
        <v>0</v>
      </c>
      <c r="E164" s="161">
        <f>SUMPRODUCT('[2]表二（录入表）'!E$6:E$1121*(LEFT('[2]表二（录入表）'!$A$6:$A$1121,LEN($A164))=$A164))</f>
        <v>0</v>
      </c>
      <c r="F164" s="162" t="str">
        <f t="shared" si="4"/>
        <v/>
      </c>
      <c r="G164" s="162" t="str">
        <f t="shared" si="5"/>
        <v/>
      </c>
    </row>
    <row r="165" s="142" customFormat="1" ht="15" spans="1:7">
      <c r="A165" s="160" t="s">
        <v>379</v>
      </c>
      <c r="B165" s="137" t="s">
        <v>380</v>
      </c>
      <c r="C165" s="161">
        <f>SUMPRODUCT('[2]表二（录入表）'!C$6:C$1121*(LEFT('[2]表二（录入表）'!$A$6:$A$1121,LEN($A165))=$A165))</f>
        <v>0</v>
      </c>
      <c r="D165" s="161">
        <f>SUMPRODUCT('[2]表二（录入表）'!D$6:D$1121*(LEFT('[2]表二（录入表）'!$A$6:$A$1121,LEN($A165))=$A165))</f>
        <v>673</v>
      </c>
      <c r="E165" s="161">
        <f>SUMPRODUCT('[2]表二（录入表）'!E$6:E$1121*(LEFT('[2]表二（录入表）'!$A$6:$A$1121,LEN($A165))=$A165))</f>
        <v>0</v>
      </c>
      <c r="F165" s="162" t="str">
        <f t="shared" si="4"/>
        <v/>
      </c>
      <c r="G165" s="162">
        <f t="shared" si="5"/>
        <v>0</v>
      </c>
    </row>
    <row r="166" s="142" customFormat="1" ht="15" spans="1:7">
      <c r="A166" s="160" t="s">
        <v>381</v>
      </c>
      <c r="B166" s="137" t="s">
        <v>382</v>
      </c>
      <c r="C166" s="161">
        <f>SUMPRODUCT('[2]表二（录入表）'!C$6:C$1121*(LEFT('[2]表二（录入表）'!$A$6:$A$1121,LEN($A166))=$A166))</f>
        <v>834</v>
      </c>
      <c r="D166" s="161">
        <f>SUMPRODUCT('[2]表二（录入表）'!D$6:D$1121*(LEFT('[2]表二（录入表）'!$A$6:$A$1121,LEN($A166))=$A166))</f>
        <v>3278</v>
      </c>
      <c r="E166" s="161">
        <f>SUMPRODUCT('[2]表二（录入表）'!E$6:E$1121*(LEFT('[2]表二（录入表）'!$A$6:$A$1121,LEN($A166))=$A166))</f>
        <v>977</v>
      </c>
      <c r="F166" s="162">
        <f t="shared" si="4"/>
        <v>1.17146282973621</v>
      </c>
      <c r="G166" s="162">
        <f t="shared" si="5"/>
        <v>0.298047589993899</v>
      </c>
    </row>
    <row r="167" s="142" customFormat="1" ht="15" spans="1:7">
      <c r="A167" s="160" t="s">
        <v>383</v>
      </c>
      <c r="B167" s="137" t="s">
        <v>384</v>
      </c>
      <c r="C167" s="161">
        <f>SUMPRODUCT('[2]表二（录入表）'!C$6:C$1121*(LEFT('[2]表二（录入表）'!$A$6:$A$1121,LEN($A167))=$A167))</f>
        <v>0</v>
      </c>
      <c r="D167" s="161">
        <f>SUMPRODUCT('[2]表二（录入表）'!D$6:D$1121*(LEFT('[2]表二（录入表）'!$A$6:$A$1121,LEN($A167))=$A167))</f>
        <v>0</v>
      </c>
      <c r="E167" s="161">
        <f>SUMPRODUCT('[2]表二（录入表）'!E$6:E$1121*(LEFT('[2]表二（录入表）'!$A$6:$A$1121,LEN($A167))=$A167))</f>
        <v>0</v>
      </c>
      <c r="F167" s="162" t="str">
        <f t="shared" si="4"/>
        <v/>
      </c>
      <c r="G167" s="162" t="str">
        <f t="shared" si="5"/>
        <v/>
      </c>
    </row>
    <row r="168" s="142" customFormat="1" ht="15" spans="1:7">
      <c r="A168" s="160" t="s">
        <v>385</v>
      </c>
      <c r="B168" s="137" t="s">
        <v>386</v>
      </c>
      <c r="C168" s="161">
        <f>SUMPRODUCT('[2]表二（录入表）'!C$6:C$1121*(LEFT('[2]表二（录入表）'!$A$6:$A$1121,LEN($A168))=$A168))</f>
        <v>0</v>
      </c>
      <c r="D168" s="161">
        <f>SUMPRODUCT('[2]表二（录入表）'!D$6:D$1121*(LEFT('[2]表二（录入表）'!$A$6:$A$1121,LEN($A168))=$A168))</f>
        <v>0</v>
      </c>
      <c r="E168" s="161">
        <f>SUMPRODUCT('[2]表二（录入表）'!E$6:E$1121*(LEFT('[2]表二（录入表）'!$A$6:$A$1121,LEN($A168))=$A168))</f>
        <v>0</v>
      </c>
      <c r="F168" s="162" t="str">
        <f t="shared" si="4"/>
        <v/>
      </c>
      <c r="G168" s="162" t="str">
        <f t="shared" si="5"/>
        <v/>
      </c>
    </row>
    <row r="169" s="142" customFormat="1" ht="15" spans="1:7">
      <c r="A169" s="160" t="s">
        <v>387</v>
      </c>
      <c r="B169" s="137" t="s">
        <v>388</v>
      </c>
      <c r="C169" s="161">
        <f>SUMPRODUCT('[2]表二（录入表）'!C$6:C$1121*(LEFT('[2]表二（录入表）'!$A$6:$A$1121,LEN($A169))=$A169))</f>
        <v>0</v>
      </c>
      <c r="D169" s="161">
        <f>SUMPRODUCT('[2]表二（录入表）'!D$6:D$1121*(LEFT('[2]表二（录入表）'!$A$6:$A$1121,LEN($A169))=$A169))</f>
        <v>0</v>
      </c>
      <c r="E169" s="161">
        <f>SUMPRODUCT('[2]表二（录入表）'!E$6:E$1121*(LEFT('[2]表二（录入表）'!$A$6:$A$1121,LEN($A169))=$A169))</f>
        <v>0</v>
      </c>
      <c r="F169" s="162" t="str">
        <f t="shared" si="4"/>
        <v/>
      </c>
      <c r="G169" s="162" t="str">
        <f t="shared" si="5"/>
        <v/>
      </c>
    </row>
    <row r="170" s="142" customFormat="1" ht="15" spans="1:7">
      <c r="A170" s="160" t="s">
        <v>389</v>
      </c>
      <c r="B170" s="137" t="s">
        <v>390</v>
      </c>
      <c r="C170" s="161">
        <f>SUMPRODUCT('[2]表二（录入表）'!C$6:C$1121*(LEFT('[2]表二（录入表）'!$A$6:$A$1121,LEN($A170))=$A170))</f>
        <v>334</v>
      </c>
      <c r="D170" s="161">
        <f>SUMPRODUCT('[2]表二（录入表）'!D$6:D$1121*(LEFT('[2]表二（录入表）'!$A$6:$A$1121,LEN($A170))=$A170))</f>
        <v>724</v>
      </c>
      <c r="E170" s="161">
        <f>SUMPRODUCT('[2]表二（录入表）'!E$6:E$1121*(LEFT('[2]表二（录入表）'!$A$6:$A$1121,LEN($A170))=$A170))</f>
        <v>477</v>
      </c>
      <c r="F170" s="162">
        <f t="shared" si="4"/>
        <v>1.42814371257485</v>
      </c>
      <c r="G170" s="162">
        <f t="shared" si="5"/>
        <v>0.658839779005525</v>
      </c>
    </row>
    <row r="171" s="142" customFormat="1" ht="15" spans="1:7">
      <c r="A171" s="160" t="s">
        <v>391</v>
      </c>
      <c r="B171" s="137" t="s">
        <v>392</v>
      </c>
      <c r="C171" s="161">
        <f>SUMPRODUCT('[2]表二（录入表）'!C$6:C$1121*(LEFT('[2]表二（录入表）'!$A$6:$A$1121,LEN($A171))=$A171))</f>
        <v>0</v>
      </c>
      <c r="D171" s="161">
        <f>SUMPRODUCT('[2]表二（录入表）'!D$6:D$1121*(LEFT('[2]表二（录入表）'!$A$6:$A$1121,LEN($A171))=$A171))</f>
        <v>0</v>
      </c>
      <c r="E171" s="161">
        <f>SUMPRODUCT('[2]表二（录入表）'!E$6:E$1121*(LEFT('[2]表二（录入表）'!$A$6:$A$1121,LEN($A171))=$A171))</f>
        <v>0</v>
      </c>
      <c r="F171" s="162" t="str">
        <f t="shared" si="4"/>
        <v/>
      </c>
      <c r="G171" s="162" t="str">
        <f t="shared" si="5"/>
        <v/>
      </c>
    </row>
    <row r="172" s="142" customFormat="1" ht="15" spans="1:7">
      <c r="A172" s="160" t="s">
        <v>393</v>
      </c>
      <c r="B172" s="137" t="s">
        <v>394</v>
      </c>
      <c r="C172" s="161">
        <f>SUMPRODUCT('[2]表二（录入表）'!C$6:C$1121*(LEFT('[2]表二（录入表）'!$A$6:$A$1121,LEN($A172))=$A172))</f>
        <v>500</v>
      </c>
      <c r="D172" s="161">
        <f>SUMPRODUCT('[2]表二（录入表）'!D$6:D$1121*(LEFT('[2]表二（录入表）'!$A$6:$A$1121,LEN($A172))=$A172))</f>
        <v>2554</v>
      </c>
      <c r="E172" s="161">
        <f>SUMPRODUCT('[2]表二（录入表）'!E$6:E$1121*(LEFT('[2]表二（录入表）'!$A$6:$A$1121,LEN($A172))=$A172))</f>
        <v>500</v>
      </c>
      <c r="F172" s="162">
        <f t="shared" si="4"/>
        <v>1</v>
      </c>
      <c r="G172" s="162">
        <f t="shared" si="5"/>
        <v>0.195771339075959</v>
      </c>
    </row>
    <row r="173" s="142" customFormat="1" ht="15" spans="1:7">
      <c r="A173" s="160" t="s">
        <v>395</v>
      </c>
      <c r="B173" s="137" t="s">
        <v>396</v>
      </c>
      <c r="C173" s="161">
        <f>SUMPRODUCT('[2]表二（录入表）'!C$6:C$1121*(LEFT('[2]表二（录入表）'!$A$6:$A$1121,LEN($A173))=$A173))</f>
        <v>0</v>
      </c>
      <c r="D173" s="161">
        <f>SUMPRODUCT('[2]表二（录入表）'!D$6:D$1121*(LEFT('[2]表二（录入表）'!$A$6:$A$1121,LEN($A173))=$A173))</f>
        <v>0</v>
      </c>
      <c r="E173" s="161">
        <f>SUMPRODUCT('[2]表二（录入表）'!E$6:E$1121*(LEFT('[2]表二（录入表）'!$A$6:$A$1121,LEN($A173))=$A173))</f>
        <v>0</v>
      </c>
      <c r="F173" s="162" t="str">
        <f t="shared" si="4"/>
        <v/>
      </c>
      <c r="G173" s="162" t="str">
        <f t="shared" si="5"/>
        <v/>
      </c>
    </row>
    <row r="174" s="142" customFormat="1" ht="15" spans="1:7">
      <c r="A174" s="160" t="s">
        <v>397</v>
      </c>
      <c r="B174" s="137" t="s">
        <v>398</v>
      </c>
      <c r="C174" s="161">
        <f>SUMPRODUCT('[2]表二（录入表）'!C$6:C$1121*(LEFT('[2]表二（录入表）'!$A$6:$A$1121,LEN($A174))=$A174))</f>
        <v>292</v>
      </c>
      <c r="D174" s="161">
        <f>SUMPRODUCT('[2]表二（录入表）'!D$6:D$1121*(LEFT('[2]表二（录入表）'!$A$6:$A$1121,LEN($A174))=$A174))</f>
        <v>406</v>
      </c>
      <c r="E174" s="161">
        <f>SUMPRODUCT('[2]表二（录入表）'!E$6:E$1121*(LEFT('[2]表二（录入表）'!$A$6:$A$1121,LEN($A174))=$A174))</f>
        <v>329</v>
      </c>
      <c r="F174" s="162">
        <f t="shared" si="4"/>
        <v>1.12671232876712</v>
      </c>
      <c r="G174" s="162">
        <f t="shared" si="5"/>
        <v>0.810344827586207</v>
      </c>
    </row>
    <row r="175" s="142" customFormat="1" ht="15" spans="1:7">
      <c r="A175" s="160" t="s">
        <v>399</v>
      </c>
      <c r="B175" s="137" t="s">
        <v>400</v>
      </c>
      <c r="C175" s="161">
        <f>SUMPRODUCT('[2]表二（录入表）'!C$6:C$1121*(LEFT('[2]表二（录入表）'!$A$6:$A$1121,LEN($A175))=$A175))</f>
        <v>292</v>
      </c>
      <c r="D175" s="161">
        <f>SUMPRODUCT('[2]表二（录入表）'!D$6:D$1121*(LEFT('[2]表二（录入表）'!$A$6:$A$1121,LEN($A175))=$A175))</f>
        <v>406</v>
      </c>
      <c r="E175" s="161">
        <f>SUMPRODUCT('[2]表二（录入表）'!E$6:E$1121*(LEFT('[2]表二（录入表）'!$A$6:$A$1121,LEN($A175))=$A175))</f>
        <v>325</v>
      </c>
      <c r="F175" s="162">
        <f t="shared" si="4"/>
        <v>1.11301369863014</v>
      </c>
      <c r="G175" s="162">
        <f t="shared" si="5"/>
        <v>0.800492610837438</v>
      </c>
    </row>
    <row r="176" s="142" customFormat="1" ht="15" spans="1:7">
      <c r="A176" s="160" t="s">
        <v>401</v>
      </c>
      <c r="B176" s="137" t="s">
        <v>402</v>
      </c>
      <c r="C176" s="161">
        <f>SUMPRODUCT('[2]表二（录入表）'!C$6:C$1121*(LEFT('[2]表二（录入表）'!$A$6:$A$1121,LEN($A176))=$A176))</f>
        <v>0</v>
      </c>
      <c r="D176" s="161">
        <f>SUMPRODUCT('[2]表二（录入表）'!D$6:D$1121*(LEFT('[2]表二（录入表）'!$A$6:$A$1121,LEN($A176))=$A176))</f>
        <v>0</v>
      </c>
      <c r="E176" s="161">
        <f>SUMPRODUCT('[2]表二（录入表）'!E$6:E$1121*(LEFT('[2]表二（录入表）'!$A$6:$A$1121,LEN($A176))=$A176))</f>
        <v>0</v>
      </c>
      <c r="F176" s="162" t="str">
        <f t="shared" si="4"/>
        <v/>
      </c>
      <c r="G176" s="162" t="str">
        <f t="shared" si="5"/>
        <v/>
      </c>
    </row>
    <row r="177" s="142" customFormat="1" ht="15" spans="1:7">
      <c r="A177" s="160" t="s">
        <v>403</v>
      </c>
      <c r="B177" s="137" t="s">
        <v>404</v>
      </c>
      <c r="C177" s="161">
        <f>SUMPRODUCT('[2]表二（录入表）'!C$6:C$1121*(LEFT('[2]表二（录入表）'!$A$6:$A$1121,LEN($A177))=$A177))</f>
        <v>0</v>
      </c>
      <c r="D177" s="161">
        <f>SUMPRODUCT('[2]表二（录入表）'!D$6:D$1121*(LEFT('[2]表二（录入表）'!$A$6:$A$1121,LEN($A177))=$A177))</f>
        <v>0</v>
      </c>
      <c r="E177" s="161">
        <f>SUMPRODUCT('[2]表二（录入表）'!E$6:E$1121*(LEFT('[2]表二（录入表）'!$A$6:$A$1121,LEN($A177))=$A177))</f>
        <v>4</v>
      </c>
      <c r="F177" s="162" t="str">
        <f t="shared" si="4"/>
        <v/>
      </c>
      <c r="G177" s="162" t="str">
        <f t="shared" si="5"/>
        <v/>
      </c>
    </row>
    <row r="178" s="142" customFormat="1" ht="15" spans="1:7">
      <c r="A178" s="160" t="s">
        <v>405</v>
      </c>
      <c r="B178" s="137" t="s">
        <v>406</v>
      </c>
      <c r="C178" s="161">
        <f>SUMPRODUCT('[2]表二（录入表）'!C$6:C$1121*(LEFT('[2]表二（录入表）'!$A$6:$A$1121,LEN($A178))=$A178))</f>
        <v>0</v>
      </c>
      <c r="D178" s="161">
        <f>SUMPRODUCT('[2]表二（录入表）'!D$6:D$1121*(LEFT('[2]表二（录入表）'!$A$6:$A$1121,LEN($A178))=$A178))</f>
        <v>0</v>
      </c>
      <c r="E178" s="161">
        <f>SUMPRODUCT('[2]表二（录入表）'!E$6:E$1121*(LEFT('[2]表二（录入表）'!$A$6:$A$1121,LEN($A178))=$A178))</f>
        <v>0</v>
      </c>
      <c r="F178" s="162" t="str">
        <f t="shared" si="4"/>
        <v/>
      </c>
      <c r="G178" s="162" t="str">
        <f t="shared" si="5"/>
        <v/>
      </c>
    </row>
    <row r="179" s="142" customFormat="1" ht="15" spans="1:7">
      <c r="A179" s="160" t="s">
        <v>407</v>
      </c>
      <c r="B179" s="137" t="s">
        <v>408</v>
      </c>
      <c r="C179" s="161">
        <f>SUMPRODUCT('[2]表二（录入表）'!C$6:C$1121*(LEFT('[2]表二（录入表）'!$A$6:$A$1121,LEN($A179))=$A179))</f>
        <v>0</v>
      </c>
      <c r="D179" s="161">
        <f>SUMPRODUCT('[2]表二（录入表）'!D$6:D$1121*(LEFT('[2]表二（录入表）'!$A$6:$A$1121,LEN($A179))=$A179))</f>
        <v>0</v>
      </c>
      <c r="E179" s="161">
        <f>SUMPRODUCT('[2]表二（录入表）'!E$6:E$1121*(LEFT('[2]表二（录入表）'!$A$6:$A$1121,LEN($A179))=$A179))</f>
        <v>0</v>
      </c>
      <c r="F179" s="162" t="str">
        <f t="shared" si="4"/>
        <v/>
      </c>
      <c r="G179" s="162" t="str">
        <f t="shared" si="5"/>
        <v/>
      </c>
    </row>
    <row r="180" s="142" customFormat="1" ht="15" spans="1:7">
      <c r="A180" s="160" t="s">
        <v>409</v>
      </c>
      <c r="B180" s="137" t="s">
        <v>410</v>
      </c>
      <c r="C180" s="161">
        <f>SUMPRODUCT('[2]表二（录入表）'!C$6:C$1121*(LEFT('[2]表二（录入表）'!$A$6:$A$1121,LEN($A180))=$A180))</f>
        <v>0</v>
      </c>
      <c r="D180" s="161">
        <f>SUMPRODUCT('[2]表二（录入表）'!D$6:D$1121*(LEFT('[2]表二（录入表）'!$A$6:$A$1121,LEN($A180))=$A180))</f>
        <v>0</v>
      </c>
      <c r="E180" s="161">
        <f>SUMPRODUCT('[2]表二（录入表）'!E$6:E$1121*(LEFT('[2]表二（录入表）'!$A$6:$A$1121,LEN($A180))=$A180))</f>
        <v>0</v>
      </c>
      <c r="F180" s="162" t="str">
        <f t="shared" si="4"/>
        <v/>
      </c>
      <c r="G180" s="162" t="str">
        <f t="shared" si="5"/>
        <v/>
      </c>
    </row>
    <row r="181" s="142" customFormat="1" ht="15" spans="1:7">
      <c r="A181" s="160" t="s">
        <v>411</v>
      </c>
      <c r="B181" s="137" t="s">
        <v>412</v>
      </c>
      <c r="C181" s="161">
        <f>SUMPRODUCT('[2]表二（录入表）'!C$6:C$1121*(LEFT('[2]表二（录入表）'!$A$6:$A$1121,LEN($A181))=$A181))</f>
        <v>0</v>
      </c>
      <c r="D181" s="161">
        <f>SUMPRODUCT('[2]表二（录入表）'!D$6:D$1121*(LEFT('[2]表二（录入表）'!$A$6:$A$1121,LEN($A181))=$A181))</f>
        <v>0</v>
      </c>
      <c r="E181" s="161">
        <f>SUMPRODUCT('[2]表二（录入表）'!E$6:E$1121*(LEFT('[2]表二（录入表）'!$A$6:$A$1121,LEN($A181))=$A181))</f>
        <v>0</v>
      </c>
      <c r="F181" s="162" t="str">
        <f t="shared" si="4"/>
        <v/>
      </c>
      <c r="G181" s="162" t="str">
        <f t="shared" si="5"/>
        <v/>
      </c>
    </row>
    <row r="182" s="142" customFormat="1" ht="15" spans="1:7">
      <c r="A182" s="160" t="s">
        <v>413</v>
      </c>
      <c r="B182" s="137" t="s">
        <v>414</v>
      </c>
      <c r="C182" s="161">
        <f>SUMPRODUCT('[2]表二（录入表）'!C$6:C$1121*(LEFT('[2]表二（录入表）'!$A$6:$A$1121,LEN($A182))=$A182))</f>
        <v>0</v>
      </c>
      <c r="D182" s="161">
        <f>SUMPRODUCT('[2]表二（录入表）'!D$6:D$1121*(LEFT('[2]表二（录入表）'!$A$6:$A$1121,LEN($A182))=$A182))</f>
        <v>0</v>
      </c>
      <c r="E182" s="161">
        <f>SUMPRODUCT('[2]表二（录入表）'!E$6:E$1121*(LEFT('[2]表二（录入表）'!$A$6:$A$1121,LEN($A182))=$A182))</f>
        <v>0</v>
      </c>
      <c r="F182" s="162" t="str">
        <f t="shared" si="4"/>
        <v/>
      </c>
      <c r="G182" s="162" t="str">
        <f t="shared" si="5"/>
        <v/>
      </c>
    </row>
    <row r="183" s="142" customFormat="1" ht="15" spans="1:7">
      <c r="A183" s="160" t="s">
        <v>415</v>
      </c>
      <c r="B183" s="137" t="s">
        <v>416</v>
      </c>
      <c r="C183" s="161">
        <f>SUMPRODUCT('[2]表二（录入表）'!C$6:C$1121*(LEFT('[2]表二（录入表）'!$A$6:$A$1121,LEN($A183))=$A183))</f>
        <v>0</v>
      </c>
      <c r="D183" s="161">
        <f>SUMPRODUCT('[2]表二（录入表）'!D$6:D$1121*(LEFT('[2]表二（录入表）'!$A$6:$A$1121,LEN($A183))=$A183))</f>
        <v>0</v>
      </c>
      <c r="E183" s="161">
        <f>SUMPRODUCT('[2]表二（录入表）'!E$6:E$1121*(LEFT('[2]表二（录入表）'!$A$6:$A$1121,LEN($A183))=$A183))</f>
        <v>0</v>
      </c>
      <c r="F183" s="162" t="str">
        <f t="shared" si="4"/>
        <v/>
      </c>
      <c r="G183" s="162" t="str">
        <f t="shared" si="5"/>
        <v/>
      </c>
    </row>
    <row r="184" s="142" customFormat="1" ht="15" spans="1:7">
      <c r="A184" s="160" t="s">
        <v>417</v>
      </c>
      <c r="B184" s="137" t="s">
        <v>418</v>
      </c>
      <c r="C184" s="161">
        <f>SUMPRODUCT('[2]表二（录入表）'!C$6:C$1121*(LEFT('[2]表二（录入表）'!$A$6:$A$1121,LEN($A184))=$A184))</f>
        <v>0</v>
      </c>
      <c r="D184" s="161">
        <f>SUMPRODUCT('[2]表二（录入表）'!D$6:D$1121*(LEFT('[2]表二（录入表）'!$A$6:$A$1121,LEN($A184))=$A184))</f>
        <v>0</v>
      </c>
      <c r="E184" s="161">
        <f>SUMPRODUCT('[2]表二（录入表）'!E$6:E$1121*(LEFT('[2]表二（录入表）'!$A$6:$A$1121,LEN($A184))=$A184))</f>
        <v>33</v>
      </c>
      <c r="F184" s="162" t="str">
        <f t="shared" si="4"/>
        <v/>
      </c>
      <c r="G184" s="162" t="str">
        <f t="shared" si="5"/>
        <v/>
      </c>
    </row>
    <row r="185" s="142" customFormat="1" ht="15" spans="1:7">
      <c r="A185" s="160" t="s">
        <v>419</v>
      </c>
      <c r="B185" s="137" t="s">
        <v>420</v>
      </c>
      <c r="C185" s="161">
        <f>SUMPRODUCT('[2]表二（录入表）'!C$6:C$1121*(LEFT('[2]表二（录入表）'!$A$6:$A$1121,LEN($A185))=$A185))</f>
        <v>0</v>
      </c>
      <c r="D185" s="161">
        <f>SUMPRODUCT('[2]表二（录入表）'!D$6:D$1121*(LEFT('[2]表二（录入表）'!$A$6:$A$1121,LEN($A185))=$A185))</f>
        <v>0</v>
      </c>
      <c r="E185" s="161">
        <f>SUMPRODUCT('[2]表二（录入表）'!E$6:E$1121*(LEFT('[2]表二（录入表）'!$A$6:$A$1121,LEN($A185))=$A185))</f>
        <v>33</v>
      </c>
      <c r="F185" s="162" t="str">
        <f t="shared" si="4"/>
        <v/>
      </c>
      <c r="G185" s="162" t="str">
        <f t="shared" si="5"/>
        <v/>
      </c>
    </row>
    <row r="186" s="142" customFormat="1" ht="15" spans="1:7">
      <c r="A186" s="160" t="s">
        <v>421</v>
      </c>
      <c r="B186" s="137" t="s">
        <v>422</v>
      </c>
      <c r="C186" s="161">
        <f>SUMPRODUCT('[2]表二（录入表）'!C$6:C$1121*(LEFT('[2]表二（录入表）'!$A$6:$A$1121,LEN($A186))=$A186))</f>
        <v>0</v>
      </c>
      <c r="D186" s="161">
        <f>SUMPRODUCT('[2]表二（录入表）'!D$6:D$1121*(LEFT('[2]表二（录入表）'!$A$6:$A$1121,LEN($A186))=$A186))</f>
        <v>0</v>
      </c>
      <c r="E186" s="161">
        <f>SUMPRODUCT('[2]表二（录入表）'!E$6:E$1121*(LEFT('[2]表二（录入表）'!$A$6:$A$1121,LEN($A186))=$A186))</f>
        <v>0</v>
      </c>
      <c r="F186" s="162" t="str">
        <f t="shared" si="4"/>
        <v/>
      </c>
      <c r="G186" s="162" t="str">
        <f t="shared" si="5"/>
        <v/>
      </c>
    </row>
    <row r="187" s="142" customFormat="1" ht="15" spans="1:7">
      <c r="A187" s="160" t="s">
        <v>423</v>
      </c>
      <c r="B187" s="137" t="s">
        <v>424</v>
      </c>
      <c r="C187" s="161">
        <f>SUMPRODUCT('[2]表二（录入表）'!C$6:C$1121*(LEFT('[2]表二（录入表）'!$A$6:$A$1121,LEN($A187))=$A187))</f>
        <v>0</v>
      </c>
      <c r="D187" s="161">
        <f>SUMPRODUCT('[2]表二（录入表）'!D$6:D$1121*(LEFT('[2]表二（录入表）'!$A$6:$A$1121,LEN($A187))=$A187))</f>
        <v>0</v>
      </c>
      <c r="E187" s="161">
        <f>SUMPRODUCT('[2]表二（录入表）'!E$6:E$1121*(LEFT('[2]表二（录入表）'!$A$6:$A$1121,LEN($A187))=$A187))</f>
        <v>0</v>
      </c>
      <c r="F187" s="162" t="str">
        <f t="shared" si="4"/>
        <v/>
      </c>
      <c r="G187" s="162" t="str">
        <f t="shared" si="5"/>
        <v/>
      </c>
    </row>
    <row r="188" s="142" customFormat="1" ht="15" spans="1:7">
      <c r="A188" s="160" t="s">
        <v>425</v>
      </c>
      <c r="B188" s="137" t="s">
        <v>426</v>
      </c>
      <c r="C188" s="161">
        <f>SUMPRODUCT('[2]表二（录入表）'!C$6:C$1121*(LEFT('[2]表二（录入表）'!$A$6:$A$1121,LEN($A188))=$A188))</f>
        <v>0</v>
      </c>
      <c r="D188" s="161">
        <f>SUMPRODUCT('[2]表二（录入表）'!D$6:D$1121*(LEFT('[2]表二（录入表）'!$A$6:$A$1121,LEN($A188))=$A188))</f>
        <v>0</v>
      </c>
      <c r="E188" s="161">
        <f>SUMPRODUCT('[2]表二（录入表）'!E$6:E$1121*(LEFT('[2]表二（录入表）'!$A$6:$A$1121,LEN($A188))=$A188))</f>
        <v>0</v>
      </c>
      <c r="F188" s="162" t="str">
        <f t="shared" si="4"/>
        <v/>
      </c>
      <c r="G188" s="162" t="str">
        <f t="shared" si="5"/>
        <v/>
      </c>
    </row>
    <row r="189" s="142" customFormat="1" ht="15" spans="1:7">
      <c r="A189" s="160" t="s">
        <v>427</v>
      </c>
      <c r="B189" s="137" t="s">
        <v>428</v>
      </c>
      <c r="C189" s="161">
        <f>SUMPRODUCT('[2]表二（录入表）'!C$6:C$1121*(LEFT('[2]表二（录入表）'!$A$6:$A$1121,LEN($A189))=$A189))</f>
        <v>0</v>
      </c>
      <c r="D189" s="161">
        <f>SUMPRODUCT('[2]表二（录入表）'!D$6:D$1121*(LEFT('[2]表二（录入表）'!$A$6:$A$1121,LEN($A189))=$A189))</f>
        <v>0</v>
      </c>
      <c r="E189" s="161">
        <f>SUMPRODUCT('[2]表二（录入表）'!E$6:E$1121*(LEFT('[2]表二（录入表）'!$A$6:$A$1121,LEN($A189))=$A189))</f>
        <v>0</v>
      </c>
      <c r="F189" s="162" t="str">
        <f t="shared" si="4"/>
        <v/>
      </c>
      <c r="G189" s="162" t="str">
        <f t="shared" si="5"/>
        <v/>
      </c>
    </row>
    <row r="190" s="142" customFormat="1" ht="15" spans="1:7">
      <c r="A190" s="160" t="s">
        <v>429</v>
      </c>
      <c r="B190" s="137" t="s">
        <v>354</v>
      </c>
      <c r="C190" s="161">
        <f>SUMPRODUCT('[2]表二（录入表）'!C$6:C$1121*(LEFT('[2]表二（录入表）'!$A$6:$A$1121,LEN($A190))=$A190))</f>
        <v>0</v>
      </c>
      <c r="D190" s="161">
        <f>SUMPRODUCT('[2]表二（录入表）'!D$6:D$1121*(LEFT('[2]表二（录入表）'!$A$6:$A$1121,LEN($A190))=$A190))</f>
        <v>0</v>
      </c>
      <c r="E190" s="161">
        <f>SUMPRODUCT('[2]表二（录入表）'!E$6:E$1121*(LEFT('[2]表二（录入表）'!$A$6:$A$1121,LEN($A190))=$A190))</f>
        <v>0</v>
      </c>
      <c r="F190" s="162" t="str">
        <f t="shared" si="4"/>
        <v/>
      </c>
      <c r="G190" s="162" t="str">
        <f t="shared" si="5"/>
        <v/>
      </c>
    </row>
    <row r="191" s="142" customFormat="1" ht="15" spans="1:7">
      <c r="A191" s="160" t="s">
        <v>430</v>
      </c>
      <c r="B191" s="137" t="s">
        <v>431</v>
      </c>
      <c r="C191" s="161">
        <f>SUMPRODUCT('[2]表二（录入表）'!C$6:C$1121*(LEFT('[2]表二（录入表）'!$A$6:$A$1121,LEN($A191))=$A191))</f>
        <v>0</v>
      </c>
      <c r="D191" s="161">
        <f>SUMPRODUCT('[2]表二（录入表）'!D$6:D$1121*(LEFT('[2]表二（录入表）'!$A$6:$A$1121,LEN($A191))=$A191))</f>
        <v>0</v>
      </c>
      <c r="E191" s="161">
        <f>SUMPRODUCT('[2]表二（录入表）'!E$6:E$1121*(LEFT('[2]表二（录入表）'!$A$6:$A$1121,LEN($A191))=$A191))</f>
        <v>0</v>
      </c>
      <c r="F191" s="162" t="str">
        <f t="shared" si="4"/>
        <v/>
      </c>
      <c r="G191" s="162" t="str">
        <f t="shared" si="5"/>
        <v/>
      </c>
    </row>
    <row r="192" s="142" customFormat="1" ht="15" spans="1:7">
      <c r="A192" s="160" t="s">
        <v>432</v>
      </c>
      <c r="B192" s="137" t="s">
        <v>433</v>
      </c>
      <c r="C192" s="161">
        <f>SUMPRODUCT('[2]表二（录入表）'!C$6:C$1121*(LEFT('[2]表二（录入表）'!$A$6:$A$1121,LEN($A192))=$A192))</f>
        <v>0</v>
      </c>
      <c r="D192" s="161">
        <f>SUMPRODUCT('[2]表二（录入表）'!D$6:D$1121*(LEFT('[2]表二（录入表）'!$A$6:$A$1121,LEN($A192))=$A192))</f>
        <v>0</v>
      </c>
      <c r="E192" s="161">
        <f>SUMPRODUCT('[2]表二（录入表）'!E$6:E$1121*(LEFT('[2]表二（录入表）'!$A$6:$A$1121,LEN($A192))=$A192))</f>
        <v>0</v>
      </c>
      <c r="F192" s="162" t="str">
        <f t="shared" si="4"/>
        <v/>
      </c>
      <c r="G192" s="162" t="str">
        <f t="shared" si="5"/>
        <v/>
      </c>
    </row>
    <row r="193" s="142" customFormat="1" ht="15" spans="1:7">
      <c r="A193" s="160" t="s">
        <v>434</v>
      </c>
      <c r="B193" s="137" t="s">
        <v>435</v>
      </c>
      <c r="C193" s="161">
        <f>SUMPRODUCT('[2]表二（录入表）'!C$6:C$1121*(LEFT('[2]表二（录入表）'!$A$6:$A$1121,LEN($A193))=$A193))</f>
        <v>0</v>
      </c>
      <c r="D193" s="161">
        <f>SUMPRODUCT('[2]表二（录入表）'!D$6:D$1121*(LEFT('[2]表二（录入表）'!$A$6:$A$1121,LEN($A193))=$A193))</f>
        <v>0</v>
      </c>
      <c r="E193" s="161">
        <f>SUMPRODUCT('[2]表二（录入表）'!E$6:E$1121*(LEFT('[2]表二（录入表）'!$A$6:$A$1121,LEN($A193))=$A193))</f>
        <v>0</v>
      </c>
      <c r="F193" s="162" t="str">
        <f t="shared" si="4"/>
        <v/>
      </c>
      <c r="G193" s="162" t="str">
        <f t="shared" si="5"/>
        <v/>
      </c>
    </row>
    <row r="194" s="142" customFormat="1" ht="15" spans="1:7">
      <c r="A194" s="160" t="s">
        <v>436</v>
      </c>
      <c r="B194" s="137" t="s">
        <v>437</v>
      </c>
      <c r="C194" s="161">
        <f>SUMPRODUCT('[2]表二（录入表）'!C$6:C$1121*(LEFT('[2]表二（录入表）'!$A$6:$A$1121,LEN($A194))=$A194))</f>
        <v>2932</v>
      </c>
      <c r="D194" s="161">
        <f>SUMPRODUCT('[2]表二（录入表）'!D$6:D$1121*(LEFT('[2]表二（录入表）'!$A$6:$A$1121,LEN($A194))=$A194))</f>
        <v>5592</v>
      </c>
      <c r="E194" s="161">
        <f>SUMPRODUCT('[2]表二（录入表）'!E$6:E$1121*(LEFT('[2]表二（录入表）'!$A$6:$A$1121,LEN($A194))=$A194))</f>
        <v>3388</v>
      </c>
      <c r="F194" s="162">
        <f t="shared" si="4"/>
        <v>1.15552523874488</v>
      </c>
      <c r="G194" s="162">
        <f t="shared" si="5"/>
        <v>0.605865522174535</v>
      </c>
    </row>
    <row r="195" s="142" customFormat="1" ht="15" spans="1:7">
      <c r="A195" s="160" t="s">
        <v>438</v>
      </c>
      <c r="B195" s="137" t="s">
        <v>439</v>
      </c>
      <c r="C195" s="161">
        <f>SUMPRODUCT('[2]表二（录入表）'!C$6:C$1121*(LEFT('[2]表二（录入表）'!$A$6:$A$1121,LEN($A195))=$A195))</f>
        <v>2704</v>
      </c>
      <c r="D195" s="161">
        <f>SUMPRODUCT('[2]表二（录入表）'!D$6:D$1121*(LEFT('[2]表二（录入表）'!$A$6:$A$1121,LEN($A195))=$A195))</f>
        <v>5387</v>
      </c>
      <c r="E195" s="161">
        <f>SUMPRODUCT('[2]表二（录入表）'!E$6:E$1121*(LEFT('[2]表二（录入表）'!$A$6:$A$1121,LEN($A195))=$A195))</f>
        <v>3157</v>
      </c>
      <c r="F195" s="162">
        <f t="shared" si="4"/>
        <v>1.16752958579882</v>
      </c>
      <c r="G195" s="162">
        <f t="shared" si="5"/>
        <v>0.586040467792835</v>
      </c>
    </row>
    <row r="196" s="142" customFormat="1" ht="15" spans="1:7">
      <c r="A196" s="160" t="s">
        <v>440</v>
      </c>
      <c r="B196" s="137" t="s">
        <v>441</v>
      </c>
      <c r="C196" s="161">
        <f>SUMPRODUCT('[2]表二（录入表）'!C$6:C$1121*(LEFT('[2]表二（录入表）'!$A$6:$A$1121,LEN($A196))=$A196))</f>
        <v>228</v>
      </c>
      <c r="D196" s="161">
        <f>SUMPRODUCT('[2]表二（录入表）'!D$6:D$1121*(LEFT('[2]表二（录入表）'!$A$6:$A$1121,LEN($A196))=$A196))</f>
        <v>205</v>
      </c>
      <c r="E196" s="161">
        <f>SUMPRODUCT('[2]表二（录入表）'!E$6:E$1121*(LEFT('[2]表二（录入表）'!$A$6:$A$1121,LEN($A196))=$A196))</f>
        <v>231</v>
      </c>
      <c r="F196" s="162">
        <f t="shared" si="4"/>
        <v>1.01315789473684</v>
      </c>
      <c r="G196" s="162">
        <f t="shared" si="5"/>
        <v>1.12682926829268</v>
      </c>
    </row>
    <row r="197" s="142" customFormat="1" ht="15" spans="1:7">
      <c r="A197" s="160" t="s">
        <v>442</v>
      </c>
      <c r="B197" s="137" t="s">
        <v>443</v>
      </c>
      <c r="C197" s="161">
        <f>SUMPRODUCT('[2]表二（录入表）'!C$6:C$1121*(LEFT('[2]表二（录入表）'!$A$6:$A$1121,LEN($A197))=$A197))</f>
        <v>0</v>
      </c>
      <c r="D197" s="161">
        <f>SUMPRODUCT('[2]表二（录入表）'!D$6:D$1121*(LEFT('[2]表二（录入表）'!$A$6:$A$1121,LEN($A197))=$A197))</f>
        <v>0</v>
      </c>
      <c r="E197" s="161">
        <f>SUMPRODUCT('[2]表二（录入表）'!E$6:E$1121*(LEFT('[2]表二（录入表）'!$A$6:$A$1121,LEN($A197))=$A197))</f>
        <v>0</v>
      </c>
      <c r="F197" s="162" t="str">
        <f t="shared" si="4"/>
        <v/>
      </c>
      <c r="G197" s="162" t="str">
        <f t="shared" si="5"/>
        <v/>
      </c>
    </row>
    <row r="198" s="142" customFormat="1" ht="15" spans="1:7">
      <c r="A198" s="160" t="s">
        <v>444</v>
      </c>
      <c r="B198" s="137" t="s">
        <v>445</v>
      </c>
      <c r="C198" s="161">
        <f>SUMPRODUCT('[2]表二（录入表）'!C$6:C$1121*(LEFT('[2]表二（录入表）'!$A$6:$A$1121,LEN($A198))=$A198))</f>
        <v>11483</v>
      </c>
      <c r="D198" s="161">
        <f>SUMPRODUCT('[2]表二（录入表）'!D$6:D$1121*(LEFT('[2]表二（录入表）'!$A$6:$A$1121,LEN($A198))=$A198))</f>
        <v>11961</v>
      </c>
      <c r="E198" s="161">
        <f>SUMPRODUCT('[2]表二（录入表）'!E$6:E$1121*(LEFT('[2]表二（录入表）'!$A$6:$A$1121,LEN($A198))=$A198))</f>
        <v>13059</v>
      </c>
      <c r="F198" s="162">
        <f t="shared" ref="F198:F222" si="6">IFERROR($E198/C198,"")</f>
        <v>1.13724636419054</v>
      </c>
      <c r="G198" s="162">
        <f t="shared" ref="G198:G222" si="7">IFERROR($E198/D198,"")</f>
        <v>1.09179834462002</v>
      </c>
    </row>
    <row r="199" s="142" customFormat="1" ht="15" spans="1:7">
      <c r="A199" s="160" t="s">
        <v>446</v>
      </c>
      <c r="B199" s="137" t="s">
        <v>447</v>
      </c>
      <c r="C199" s="161">
        <f>SUMPRODUCT('[2]表二（录入表）'!C$6:C$1121*(LEFT('[2]表二（录入表）'!$A$6:$A$1121,LEN($A199))=$A199))</f>
        <v>127</v>
      </c>
      <c r="D199" s="161">
        <f>SUMPRODUCT('[2]表二（录入表）'!D$6:D$1121*(LEFT('[2]表二（录入表）'!$A$6:$A$1121,LEN($A199))=$A199))</f>
        <v>1762</v>
      </c>
      <c r="E199" s="161">
        <f>SUMPRODUCT('[2]表二（录入表）'!E$6:E$1121*(LEFT('[2]表二（录入表）'!$A$6:$A$1121,LEN($A199))=$A199))</f>
        <v>416</v>
      </c>
      <c r="F199" s="162">
        <f t="shared" si="6"/>
        <v>3.2755905511811</v>
      </c>
      <c r="G199" s="162">
        <f t="shared" si="7"/>
        <v>0.236095346197503</v>
      </c>
    </row>
    <row r="200" s="142" customFormat="1" ht="15" spans="1:7">
      <c r="A200" s="160" t="s">
        <v>448</v>
      </c>
      <c r="B200" s="137" t="s">
        <v>449</v>
      </c>
      <c r="C200" s="161">
        <f>SUMPRODUCT('[2]表二（录入表）'!C$6:C$1121*(LEFT('[2]表二（录入表）'!$A$6:$A$1121,LEN($A200))=$A200))</f>
        <v>11356</v>
      </c>
      <c r="D200" s="161">
        <f>SUMPRODUCT('[2]表二（录入表）'!D$6:D$1121*(LEFT('[2]表二（录入表）'!$A$6:$A$1121,LEN($A200))=$A200))</f>
        <v>10199</v>
      </c>
      <c r="E200" s="161">
        <f>SUMPRODUCT('[2]表二（录入表）'!E$6:E$1121*(LEFT('[2]表二（录入表）'!$A$6:$A$1121,LEN($A200))=$A200))</f>
        <v>12643</v>
      </c>
      <c r="F200" s="162">
        <f t="shared" si="6"/>
        <v>1.11333215921099</v>
      </c>
      <c r="G200" s="162">
        <f t="shared" si="7"/>
        <v>1.23963133640553</v>
      </c>
    </row>
    <row r="201" s="142" customFormat="1" ht="15" spans="1:7">
      <c r="A201" s="160" t="s">
        <v>450</v>
      </c>
      <c r="B201" s="137" t="s">
        <v>451</v>
      </c>
      <c r="C201" s="161">
        <f>SUMPRODUCT('[2]表二（录入表）'!C$6:C$1121*(LEFT('[2]表二（录入表）'!$A$6:$A$1121,LEN($A201))=$A201))</f>
        <v>0</v>
      </c>
      <c r="D201" s="161">
        <f>SUMPRODUCT('[2]表二（录入表）'!D$6:D$1121*(LEFT('[2]表二（录入表）'!$A$6:$A$1121,LEN($A201))=$A201))</f>
        <v>0</v>
      </c>
      <c r="E201" s="161">
        <f>SUMPRODUCT('[2]表二（录入表）'!E$6:E$1121*(LEFT('[2]表二（录入表）'!$A$6:$A$1121,LEN($A201))=$A201))</f>
        <v>0</v>
      </c>
      <c r="F201" s="162" t="str">
        <f t="shared" si="6"/>
        <v/>
      </c>
      <c r="G201" s="162" t="str">
        <f t="shared" si="7"/>
        <v/>
      </c>
    </row>
    <row r="202" s="142" customFormat="1" ht="15" spans="1:7">
      <c r="A202" s="160" t="s">
        <v>452</v>
      </c>
      <c r="B202" s="137" t="s">
        <v>453</v>
      </c>
      <c r="C202" s="161">
        <f>SUMPRODUCT('[2]表二（录入表）'!C$6:C$1121*(LEFT('[2]表二（录入表）'!$A$6:$A$1121,LEN($A202))=$A202))</f>
        <v>1315</v>
      </c>
      <c r="D202" s="161">
        <f>SUMPRODUCT('[2]表二（录入表）'!D$6:D$1121*(LEFT('[2]表二（录入表）'!$A$6:$A$1121,LEN($A202))=$A202))</f>
        <v>1949</v>
      </c>
      <c r="E202" s="161">
        <f>SUMPRODUCT('[2]表二（录入表）'!E$6:E$1121*(LEFT('[2]表二（录入表）'!$A$6:$A$1121,LEN($A202))=$A202))</f>
        <v>804</v>
      </c>
      <c r="F202" s="162">
        <f t="shared" si="6"/>
        <v>0.611406844106464</v>
      </c>
      <c r="G202" s="162">
        <f t="shared" si="7"/>
        <v>0.412519240636224</v>
      </c>
    </row>
    <row r="203" s="142" customFormat="1" ht="15" spans="1:7">
      <c r="A203" s="160" t="s">
        <v>454</v>
      </c>
      <c r="B203" s="137" t="s">
        <v>455</v>
      </c>
      <c r="C203" s="161">
        <f>SUMPRODUCT('[2]表二（录入表）'!C$6:C$1121*(LEFT('[2]表二（录入表）'!$A$6:$A$1121,LEN($A203))=$A203))</f>
        <v>1315</v>
      </c>
      <c r="D203" s="161">
        <f>SUMPRODUCT('[2]表二（录入表）'!D$6:D$1121*(LEFT('[2]表二（录入表）'!$A$6:$A$1121,LEN($A203))=$A203))</f>
        <v>1949</v>
      </c>
      <c r="E203" s="161">
        <f>SUMPRODUCT('[2]表二（录入表）'!E$6:E$1121*(LEFT('[2]表二（录入表）'!$A$6:$A$1121,LEN($A203))=$A203))</f>
        <v>804</v>
      </c>
      <c r="F203" s="162">
        <f t="shared" si="6"/>
        <v>0.611406844106464</v>
      </c>
      <c r="G203" s="162">
        <f t="shared" si="7"/>
        <v>0.412519240636224</v>
      </c>
    </row>
    <row r="204" s="142" customFormat="1" ht="15" spans="1:7">
      <c r="A204" s="160" t="s">
        <v>456</v>
      </c>
      <c r="B204" s="137" t="s">
        <v>457</v>
      </c>
      <c r="C204" s="161">
        <f>SUMPRODUCT('[2]表二（录入表）'!C$6:C$1121*(LEFT('[2]表二（录入表）'!$A$6:$A$1121,LEN($A204))=$A204))</f>
        <v>0</v>
      </c>
      <c r="D204" s="161">
        <f>SUMPRODUCT('[2]表二（录入表）'!D$6:D$1121*(LEFT('[2]表二（录入表）'!$A$6:$A$1121,LEN($A204))=$A204))</f>
        <v>0</v>
      </c>
      <c r="E204" s="161">
        <f>SUMPRODUCT('[2]表二（录入表）'!E$6:E$1121*(LEFT('[2]表二（录入表）'!$A$6:$A$1121,LEN($A204))=$A204))</f>
        <v>0</v>
      </c>
      <c r="F204" s="162" t="str">
        <f t="shared" si="6"/>
        <v/>
      </c>
      <c r="G204" s="162" t="str">
        <f t="shared" si="7"/>
        <v/>
      </c>
    </row>
    <row r="205" s="142" customFormat="1" ht="15" spans="1:7">
      <c r="A205" s="160" t="s">
        <v>458</v>
      </c>
      <c r="B205" s="137" t="s">
        <v>459</v>
      </c>
      <c r="C205" s="161">
        <f>SUMPRODUCT('[2]表二（录入表）'!C$6:C$1121*(LEFT('[2]表二（录入表）'!$A$6:$A$1121,LEN($A205))=$A205))</f>
        <v>0</v>
      </c>
      <c r="D205" s="161">
        <f>SUMPRODUCT('[2]表二（录入表）'!D$6:D$1121*(LEFT('[2]表二（录入表）'!$A$6:$A$1121,LEN($A205))=$A205))</f>
        <v>0</v>
      </c>
      <c r="E205" s="161">
        <f>SUMPRODUCT('[2]表二（录入表）'!E$6:E$1121*(LEFT('[2]表二（录入表）'!$A$6:$A$1121,LEN($A205))=$A205))</f>
        <v>0</v>
      </c>
      <c r="F205" s="162" t="str">
        <f t="shared" si="6"/>
        <v/>
      </c>
      <c r="G205" s="162" t="str">
        <f t="shared" si="7"/>
        <v/>
      </c>
    </row>
    <row r="206" s="142" customFormat="1" ht="15" customHeight="1" spans="1:7">
      <c r="A206" s="160" t="s">
        <v>460</v>
      </c>
      <c r="B206" s="137" t="s">
        <v>461</v>
      </c>
      <c r="C206" s="161">
        <f>SUMPRODUCT('[2]表二（录入表）'!C$6:C$1121*(LEFT('[2]表二（录入表）'!$A$6:$A$1121,LEN($A206))=$A206))</f>
        <v>0</v>
      </c>
      <c r="D206" s="161">
        <f>SUMPRODUCT('[2]表二（录入表）'!D$6:D$1121*(LEFT('[2]表二（录入表）'!$A$6:$A$1121,LEN($A206))=$A206))</f>
        <v>0</v>
      </c>
      <c r="E206" s="161">
        <f>SUMPRODUCT('[2]表二（录入表）'!E$6:E$1121*(LEFT('[2]表二（录入表）'!$A$6:$A$1121,LEN($A206))=$A206))</f>
        <v>0</v>
      </c>
      <c r="F206" s="162" t="str">
        <f t="shared" si="6"/>
        <v/>
      </c>
      <c r="G206" s="162" t="str">
        <f t="shared" si="7"/>
        <v/>
      </c>
    </row>
    <row r="207" s="142" customFormat="1" ht="16" customHeight="1" spans="1:7">
      <c r="A207" s="160" t="s">
        <v>462</v>
      </c>
      <c r="B207" s="137" t="s">
        <v>463</v>
      </c>
      <c r="C207" s="161">
        <f>SUMPRODUCT('[2]表二（录入表）'!C$6:C$1121*(LEFT('[2]表二（录入表）'!$A$6:$A$1121,LEN($A207))=$A207))</f>
        <v>3987</v>
      </c>
      <c r="D207" s="161">
        <f>SUMPRODUCT('[2]表二（录入表）'!D$6:D$1121*(LEFT('[2]表二（录入表）'!$A$6:$A$1121,LEN($A207))=$A207))</f>
        <v>8958</v>
      </c>
      <c r="E207" s="161">
        <f>SUMPRODUCT('[2]表二（录入表）'!E$6:E$1121*(LEFT('[2]表二（录入表）'!$A$6:$A$1121,LEN($A207))=$A207))</f>
        <v>3870</v>
      </c>
      <c r="F207" s="162">
        <f t="shared" si="6"/>
        <v>0.970654627539503</v>
      </c>
      <c r="G207" s="162">
        <f t="shared" si="7"/>
        <v>0.432016075016745</v>
      </c>
    </row>
    <row r="208" s="142" customFormat="1" ht="15" spans="1:7">
      <c r="A208" s="160" t="s">
        <v>464</v>
      </c>
      <c r="B208" s="137" t="s">
        <v>465</v>
      </c>
      <c r="C208" s="161">
        <f>SUMPRODUCT('[2]表二（录入表）'!C$6:C$1121*(LEFT('[2]表二（录入表）'!$A$6:$A$1121,LEN($A208))=$A208))</f>
        <v>602</v>
      </c>
      <c r="D208" s="161">
        <f>SUMPRODUCT('[2]表二（录入表）'!D$6:D$1121*(LEFT('[2]表二（录入表）'!$A$6:$A$1121,LEN($A208))=$A208))</f>
        <v>1353</v>
      </c>
      <c r="E208" s="161">
        <f>SUMPRODUCT('[2]表二（录入表）'!E$6:E$1121*(LEFT('[2]表二（录入表）'!$A$6:$A$1121,LEN($A208))=$A208))</f>
        <v>615</v>
      </c>
      <c r="F208" s="162">
        <f t="shared" si="6"/>
        <v>1.02159468438538</v>
      </c>
      <c r="G208" s="162">
        <f t="shared" si="7"/>
        <v>0.454545454545455</v>
      </c>
    </row>
    <row r="209" s="142" customFormat="1" ht="15" spans="1:7">
      <c r="A209" s="160" t="s">
        <v>466</v>
      </c>
      <c r="B209" s="137" t="s">
        <v>467</v>
      </c>
      <c r="C209" s="161">
        <f>SUMPRODUCT('[2]表二（录入表）'!C$6:C$1121*(LEFT('[2]表二（录入表）'!$A$6:$A$1121,LEN($A209))=$A209))</f>
        <v>3385</v>
      </c>
      <c r="D209" s="161">
        <f>SUMPRODUCT('[2]表二（录入表）'!D$6:D$1121*(LEFT('[2]表二（录入表）'!$A$6:$A$1121,LEN($A209))=$A209))</f>
        <v>2965</v>
      </c>
      <c r="E209" s="161">
        <f>SUMPRODUCT('[2]表二（录入表）'!E$6:E$1121*(LEFT('[2]表二（录入表）'!$A$6:$A$1121,LEN($A209))=$A209))</f>
        <v>3255</v>
      </c>
      <c r="F209" s="162">
        <f t="shared" si="6"/>
        <v>0.961595273264402</v>
      </c>
      <c r="G209" s="162">
        <f t="shared" si="7"/>
        <v>1.09780775716695</v>
      </c>
    </row>
    <row r="210" s="142" customFormat="1" ht="15" spans="1:7">
      <c r="A210" s="160" t="s">
        <v>468</v>
      </c>
      <c r="B210" s="137" t="s">
        <v>469</v>
      </c>
      <c r="C210" s="161">
        <f>SUMPRODUCT('[2]表二（录入表）'!C$6:C$1121*(LEFT('[2]表二（录入表）'!$A$6:$A$1121,LEN($A210))=$A210))</f>
        <v>0</v>
      </c>
      <c r="D210" s="161">
        <f>SUMPRODUCT('[2]表二（录入表）'!D$6:D$1121*(LEFT('[2]表二（录入表）'!$A$6:$A$1121,LEN($A210))=$A210))</f>
        <v>0</v>
      </c>
      <c r="E210" s="161">
        <f>SUMPRODUCT('[2]表二（录入表）'!E$6:E$1121*(LEFT('[2]表二（录入表）'!$A$6:$A$1121,LEN($A210))=$A210))</f>
        <v>0</v>
      </c>
      <c r="F210" s="162" t="str">
        <f t="shared" si="6"/>
        <v/>
      </c>
      <c r="G210" s="162" t="str">
        <f t="shared" si="7"/>
        <v/>
      </c>
    </row>
    <row r="211" s="142" customFormat="1" ht="15" spans="1:7">
      <c r="A211" s="160" t="s">
        <v>470</v>
      </c>
      <c r="B211" s="137" t="s">
        <v>471</v>
      </c>
      <c r="C211" s="161">
        <f>SUMPRODUCT('[2]表二（录入表）'!C$6:C$1121*(LEFT('[2]表二（录入表）'!$A$6:$A$1121,LEN($A211))=$A211))</f>
        <v>0</v>
      </c>
      <c r="D211" s="161">
        <f>SUMPRODUCT('[2]表二（录入表）'!D$6:D$1121*(LEFT('[2]表二（录入表）'!$A$6:$A$1121,LEN($A211))=$A211))</f>
        <v>0</v>
      </c>
      <c r="E211" s="161">
        <f>SUMPRODUCT('[2]表二（录入表）'!E$6:E$1121*(LEFT('[2]表二（录入表）'!$A$6:$A$1121,LEN($A211))=$A211))</f>
        <v>0</v>
      </c>
      <c r="F211" s="162" t="str">
        <f t="shared" si="6"/>
        <v/>
      </c>
      <c r="G211" s="162" t="str">
        <f t="shared" si="7"/>
        <v/>
      </c>
    </row>
    <row r="212" s="142" customFormat="1" ht="15" spans="1:7">
      <c r="A212" s="160" t="s">
        <v>472</v>
      </c>
      <c r="B212" s="137" t="s">
        <v>473</v>
      </c>
      <c r="C212" s="161">
        <f>SUMPRODUCT('[2]表二（录入表）'!C$6:C$1121*(LEFT('[2]表二（录入表）'!$A$6:$A$1121,LEN($A212))=$A212))</f>
        <v>0</v>
      </c>
      <c r="D212" s="161">
        <f>SUMPRODUCT('[2]表二（录入表）'!D$6:D$1121*(LEFT('[2]表二（录入表）'!$A$6:$A$1121,LEN($A212))=$A212))</f>
        <v>0</v>
      </c>
      <c r="E212" s="161">
        <f>SUMPRODUCT('[2]表二（录入表）'!E$6:E$1121*(LEFT('[2]表二（录入表）'!$A$6:$A$1121,LEN($A212))=$A212))</f>
        <v>0</v>
      </c>
      <c r="F212" s="162" t="str">
        <f t="shared" si="6"/>
        <v/>
      </c>
      <c r="G212" s="162" t="str">
        <f t="shared" si="7"/>
        <v/>
      </c>
    </row>
    <row r="213" s="142" customFormat="1" ht="15" spans="1:7">
      <c r="A213" s="160" t="s">
        <v>474</v>
      </c>
      <c r="B213" s="137" t="s">
        <v>475</v>
      </c>
      <c r="C213" s="161">
        <f>SUMPRODUCT('[2]表二（录入表）'!C$6:C$1121*(LEFT('[2]表二（录入表）'!$A$6:$A$1121,LEN($A213))=$A213))</f>
        <v>0</v>
      </c>
      <c r="D213" s="161">
        <f>SUMPRODUCT('[2]表二（录入表）'!D$6:D$1121*(LEFT('[2]表二（录入表）'!$A$6:$A$1121,LEN($A213))=$A213))</f>
        <v>4640</v>
      </c>
      <c r="E213" s="161">
        <f>SUMPRODUCT('[2]表二（录入表）'!E$6:E$1121*(LEFT('[2]表二（录入表）'!$A$6:$A$1121,LEN($A213))=$A213))</f>
        <v>0</v>
      </c>
      <c r="F213" s="162" t="str">
        <f t="shared" si="6"/>
        <v/>
      </c>
      <c r="G213" s="162">
        <f t="shared" si="7"/>
        <v>0</v>
      </c>
    </row>
    <row r="214" s="142" customFormat="1" ht="15" spans="1:7">
      <c r="A214" s="160" t="s">
        <v>476</v>
      </c>
      <c r="B214" s="137" t="s">
        <v>477</v>
      </c>
      <c r="C214" s="161">
        <f>SUMPRODUCT('[2]表二（录入表）'!C$6:C$1121*(LEFT('[2]表二（录入表）'!$A$6:$A$1121,LEN($A214))=$A214))</f>
        <v>0</v>
      </c>
      <c r="D214" s="161">
        <f>SUMPRODUCT('[2]表二（录入表）'!D$6:D$1121*(LEFT('[2]表二（录入表）'!$A$6:$A$1121,LEN($A214))=$A214))</f>
        <v>0</v>
      </c>
      <c r="E214" s="161">
        <f>SUMPRODUCT('[2]表二（录入表）'!E$6:E$1121*(LEFT('[2]表二（录入表）'!$A$6:$A$1121,LEN($A214))=$A214))</f>
        <v>0</v>
      </c>
      <c r="F214" s="162" t="str">
        <f t="shared" si="6"/>
        <v/>
      </c>
      <c r="G214" s="162" t="str">
        <f t="shared" si="7"/>
        <v/>
      </c>
    </row>
    <row r="215" s="142" customFormat="1" ht="15" spans="1:7">
      <c r="A215" s="160" t="s">
        <v>478</v>
      </c>
      <c r="B215" s="137" t="s">
        <v>479</v>
      </c>
      <c r="C215" s="161">
        <f>SUMPRODUCT('[2]表二（录入表）'!C$6:C$1121*(LEFT('[2]表二（录入表）'!$A$6:$A$1121,LEN($A215))=$A215))</f>
        <v>8000</v>
      </c>
      <c r="D215" s="161">
        <f>SUMPRODUCT('[2]表二（录入表）'!D$6:D$1121*(LEFT('[2]表二（录入表）'!$A$6:$A$1121,LEN($A215))=$A215))</f>
        <v>0</v>
      </c>
      <c r="E215" s="161">
        <f>SUMPRODUCT('[2]表二（录入表）'!E$6:E$1121*(LEFT('[2]表二（录入表）'!$A$6:$A$1121,LEN($A215))=$A215))</f>
        <v>8000</v>
      </c>
      <c r="F215" s="162">
        <f t="shared" si="6"/>
        <v>1</v>
      </c>
      <c r="G215" s="162" t="str">
        <f t="shared" si="7"/>
        <v/>
      </c>
    </row>
    <row r="216" s="142" customFormat="1" ht="15" spans="1:7">
      <c r="A216" s="160" t="s">
        <v>480</v>
      </c>
      <c r="B216" s="137" t="s">
        <v>435</v>
      </c>
      <c r="C216" s="161">
        <f>SUMPRODUCT('[2]表二（录入表）'!C$6:C$1121*(LEFT('[2]表二（录入表）'!$A$6:$A$1121,LEN($A216))=$A216))</f>
        <v>10347</v>
      </c>
      <c r="D216" s="161">
        <f>SUMPRODUCT('[2]表二（录入表）'!D$6:D$1121*(LEFT('[2]表二（录入表）'!$A$6:$A$1121,LEN($A216))=$A216))</f>
        <v>10750</v>
      </c>
      <c r="E216" s="161">
        <f>SUMPRODUCT('[2]表二（录入表）'!E$6:E$1121*(LEFT('[2]表二（录入表）'!$A$6:$A$1121,LEN($A216))=$A216))</f>
        <v>14410</v>
      </c>
      <c r="F216" s="162">
        <f t="shared" si="6"/>
        <v>1.3926742050836</v>
      </c>
      <c r="G216" s="162">
        <f t="shared" si="7"/>
        <v>1.34046511627907</v>
      </c>
    </row>
    <row r="217" s="142" customFormat="1" ht="15" spans="1:7">
      <c r="A217" s="160" t="s">
        <v>481</v>
      </c>
      <c r="B217" s="137" t="s">
        <v>482</v>
      </c>
      <c r="C217" s="161">
        <f>SUMPRODUCT('[2]表二（录入表）'!C$6:C$1121*(LEFT('[2]表二（录入表）'!$A$6:$A$1121,LEN($A217))=$A217))</f>
        <v>0</v>
      </c>
      <c r="D217" s="161">
        <f>SUMPRODUCT('[2]表二（录入表）'!D$6:D$1121*(LEFT('[2]表二（录入表）'!$A$6:$A$1121,LEN($A217))=$A217))</f>
        <v>0</v>
      </c>
      <c r="E217" s="161">
        <f>SUMPRODUCT('[2]表二（录入表）'!E$6:E$1121*(LEFT('[2]表二（录入表）'!$A$6:$A$1121,LEN($A217))=$A217))</f>
        <v>0</v>
      </c>
      <c r="F217" s="162" t="str">
        <f t="shared" si="6"/>
        <v/>
      </c>
      <c r="G217" s="162" t="str">
        <f t="shared" si="7"/>
        <v/>
      </c>
    </row>
    <row r="218" s="142" customFormat="1" ht="15" spans="1:7">
      <c r="A218" s="160" t="s">
        <v>483</v>
      </c>
      <c r="B218" s="137" t="s">
        <v>435</v>
      </c>
      <c r="C218" s="161">
        <f>SUMPRODUCT('[2]表二（录入表）'!C$6:C$1121*(LEFT('[2]表二（录入表）'!$A$6:$A$1121,LEN($A218))=$A218))</f>
        <v>10347</v>
      </c>
      <c r="D218" s="161">
        <f>SUMPRODUCT('[2]表二（录入表）'!D$6:D$1121*(LEFT('[2]表二（录入表）'!$A$6:$A$1121,LEN($A218))=$A218))</f>
        <v>10750</v>
      </c>
      <c r="E218" s="161">
        <f>SUMPRODUCT('[2]表二（录入表）'!E$6:E$1121*(LEFT('[2]表二（录入表）'!$A$6:$A$1121,LEN($A218))=$A218))</f>
        <v>14410</v>
      </c>
      <c r="F218" s="162">
        <f t="shared" si="6"/>
        <v>1.3926742050836</v>
      </c>
      <c r="G218" s="162">
        <f t="shared" si="7"/>
        <v>1.34046511627907</v>
      </c>
    </row>
    <row r="219" s="142" customFormat="1" ht="15" spans="1:7">
      <c r="A219" s="160" t="s">
        <v>484</v>
      </c>
      <c r="B219" s="137" t="s">
        <v>485</v>
      </c>
      <c r="C219" s="161">
        <f>SUMPRODUCT('[2]表二（录入表）'!C$6:C$1121*(LEFT('[2]表二（录入表）'!$A$6:$A$1121,LEN($A219))=$A219))</f>
        <v>7148</v>
      </c>
      <c r="D219" s="161">
        <f>SUMPRODUCT('[2]表二（录入表）'!D$6:D$1121*(LEFT('[2]表二（录入表）'!$A$6:$A$1121,LEN($A219))=$A219))</f>
        <v>6147</v>
      </c>
      <c r="E219" s="161">
        <f>SUMPRODUCT('[2]表二（录入表）'!E$6:E$1121*(LEFT('[2]表二（录入表）'!$A$6:$A$1121,LEN($A219))=$A219))</f>
        <v>6000</v>
      </c>
      <c r="F219" s="162">
        <f t="shared" si="6"/>
        <v>0.839395635142697</v>
      </c>
      <c r="G219" s="162">
        <f t="shared" si="7"/>
        <v>0.976085895558809</v>
      </c>
    </row>
    <row r="220" s="142" customFormat="1" ht="15" spans="1:7">
      <c r="A220" s="160" t="s">
        <v>486</v>
      </c>
      <c r="B220" s="137" t="s">
        <v>487</v>
      </c>
      <c r="C220" s="161">
        <f>SUMPRODUCT('[2]表二（录入表）'!C$6:C$1121*(LEFT('[2]表二（录入表）'!$A$6:$A$1121,LEN($A220))=$A220))</f>
        <v>7148</v>
      </c>
      <c r="D220" s="161">
        <f>SUMPRODUCT('[2]表二（录入表）'!D$6:D$1121*(LEFT('[2]表二（录入表）'!$A$6:$A$1121,LEN($A220))=$A220))</f>
        <v>6147</v>
      </c>
      <c r="E220" s="161">
        <f>SUMPRODUCT('[2]表二（录入表）'!E$6:E$1121*(LEFT('[2]表二（录入表）'!$A$6:$A$1121,LEN($A220))=$A220))</f>
        <v>6000</v>
      </c>
      <c r="F220" s="162">
        <f t="shared" si="6"/>
        <v>0.839395635142697</v>
      </c>
      <c r="G220" s="162">
        <f t="shared" si="7"/>
        <v>0.976085895558809</v>
      </c>
    </row>
    <row r="221" s="142" customFormat="1" ht="15" spans="1:7">
      <c r="A221" s="160" t="s">
        <v>488</v>
      </c>
      <c r="B221" s="137" t="s">
        <v>489</v>
      </c>
      <c r="C221" s="161">
        <f>SUMPRODUCT('[2]表二（录入表）'!C$6:C$1121*(LEFT('[2]表二（录入表）'!$A$6:$A$1121,LEN($A221))=$A221))</f>
        <v>0</v>
      </c>
      <c r="D221" s="161">
        <f>SUMPRODUCT('[2]表二（录入表）'!D$6:D$1121*(LEFT('[2]表二（录入表）'!$A$6:$A$1121,LEN($A221))=$A221))</f>
        <v>1</v>
      </c>
      <c r="E221" s="161">
        <f>SUMPRODUCT('[2]表二（录入表）'!E$6:E$1121*(LEFT('[2]表二（录入表）'!$A$6:$A$1121,LEN($A221))=$A221))</f>
        <v>0</v>
      </c>
      <c r="F221" s="162" t="str">
        <f t="shared" si="6"/>
        <v/>
      </c>
      <c r="G221" s="162">
        <f t="shared" si="7"/>
        <v>0</v>
      </c>
    </row>
    <row r="222" s="142" customFormat="1" ht="15" spans="1:7">
      <c r="A222" s="160" t="s">
        <v>490</v>
      </c>
      <c r="B222" s="137" t="s">
        <v>491</v>
      </c>
      <c r="C222" s="161">
        <f>SUMPRODUCT('[2]表二（录入表）'!C$6:C$1121*(LEFT('[2]表二（录入表）'!$A$6:$A$1121,LEN($A222))=$A222))</f>
        <v>0</v>
      </c>
      <c r="D222" s="161">
        <f>SUMPRODUCT('[2]表二（录入表）'!D$6:D$1121*(LEFT('[2]表二（录入表）'!$A$6:$A$1121,LEN($A222))=$A222))</f>
        <v>1</v>
      </c>
      <c r="E222" s="161">
        <f>SUMPRODUCT('[2]表二（录入表）'!E$6:E$1121*(LEFT('[2]表二（录入表）'!$A$6:$A$1121,LEN($A222))=$A222))</f>
        <v>0</v>
      </c>
      <c r="F222" s="162" t="str">
        <f t="shared" si="6"/>
        <v/>
      </c>
      <c r="G222" s="162">
        <f t="shared" si="7"/>
        <v>0</v>
      </c>
    </row>
    <row r="223" s="142" customFormat="1" ht="15" spans="1:7">
      <c r="A223" s="160"/>
      <c r="B223" s="137"/>
      <c r="C223" s="163"/>
      <c r="D223" s="163"/>
      <c r="E223" s="163"/>
      <c r="F223" s="164"/>
      <c r="G223" s="164"/>
    </row>
    <row r="224" s="142" customFormat="1" ht="16.5" customHeight="1" spans="1:7">
      <c r="A224" s="165"/>
      <c r="B224" s="166" t="s">
        <v>492</v>
      </c>
      <c r="C224" s="161">
        <f>SUM('[2]表二（录入表）'!C$6:C$1121)</f>
        <v>546871</v>
      </c>
      <c r="D224" s="161">
        <f>SUM('[2]表二（录入表）'!D$6:D$1121)</f>
        <v>635516</v>
      </c>
      <c r="E224" s="161">
        <f>SUM('[2]表二（录入表）'!E$6:E$1121)</f>
        <v>565050</v>
      </c>
      <c r="F224" s="162">
        <f>IFERROR($E224/C224,"")</f>
        <v>1.03324184314034</v>
      </c>
      <c r="G224" s="162">
        <f>IFERROR($E224/D224,"")</f>
        <v>0.889120022155225</v>
      </c>
    </row>
    <row r="225" s="142" customFormat="1" spans="1:6">
      <c r="A225" s="143"/>
      <c r="F225" s="167"/>
    </row>
  </sheetData>
  <mergeCells count="5">
    <mergeCell ref="A2:G2"/>
    <mergeCell ref="A4:B4"/>
    <mergeCell ref="E4:G4"/>
    <mergeCell ref="C4:C5"/>
    <mergeCell ref="D4:D5"/>
  </mergeCells>
  <pageMargins left="0.75" right="0.75" top="0.270000010728836" bottom="0.270000010728836"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12"/>
  <sheetViews>
    <sheetView workbookViewId="0">
      <selection activeCell="A2" sqref="A2:N2"/>
    </sheetView>
  </sheetViews>
  <sheetFormatPr defaultColWidth="8.8" defaultRowHeight="13.5"/>
  <cols>
    <col min="1" max="1" width="10.8" style="142" customWidth="1"/>
    <col min="2" max="2" width="41.2" style="142" customWidth="1"/>
    <col min="3" max="5" width="10.8" style="142" customWidth="1"/>
    <col min="6" max="6" width="9.35" style="169" customWidth="1"/>
    <col min="7" max="7" width="9.35" style="170" customWidth="1"/>
    <col min="8" max="8" width="10.8" style="170" customWidth="1"/>
    <col min="9" max="9" width="29.875" style="142" customWidth="1"/>
    <col min="10" max="12" width="10.8" style="142" customWidth="1"/>
    <col min="13" max="14" width="9.35" style="169" customWidth="1"/>
    <col min="15" max="16384" width="8.8" style="142"/>
  </cols>
  <sheetData>
    <row r="1" s="142" customFormat="1" ht="18" customHeight="1" spans="1:13">
      <c r="A1" s="171" t="s">
        <v>493</v>
      </c>
      <c r="B1" s="172"/>
      <c r="C1" s="172"/>
      <c r="D1" s="172"/>
      <c r="E1" s="169"/>
      <c r="F1" s="170"/>
      <c r="G1" s="170"/>
      <c r="H1" s="142"/>
      <c r="I1" s="142"/>
      <c r="J1" s="142"/>
      <c r="K1" s="142"/>
      <c r="L1" s="169"/>
      <c r="M1" s="169"/>
    </row>
    <row r="2" s="140" customFormat="1" ht="24" spans="1:14">
      <c r="A2" s="148" t="s">
        <v>494</v>
      </c>
      <c r="B2" s="148"/>
      <c r="C2" s="148"/>
      <c r="D2" s="148"/>
      <c r="E2" s="148"/>
      <c r="F2" s="148"/>
      <c r="G2" s="148"/>
      <c r="H2" s="148"/>
      <c r="I2" s="148"/>
      <c r="J2" s="148"/>
      <c r="K2" s="148"/>
      <c r="L2" s="148"/>
      <c r="M2" s="148"/>
      <c r="N2" s="148"/>
    </row>
    <row r="3" s="140" customFormat="1" ht="20.25" customHeight="1" spans="1:14">
      <c r="A3" s="173"/>
      <c r="M3" s="190" t="s">
        <v>495</v>
      </c>
      <c r="N3" s="190"/>
    </row>
    <row r="4" s="140" customFormat="1" ht="31.5" customHeight="1" spans="1:14">
      <c r="A4" s="174" t="s">
        <v>496</v>
      </c>
      <c r="B4" s="174"/>
      <c r="C4" s="174"/>
      <c r="D4" s="174"/>
      <c r="E4" s="174"/>
      <c r="F4" s="174"/>
      <c r="G4" s="174"/>
      <c r="H4" s="174" t="s">
        <v>497</v>
      </c>
      <c r="I4" s="174"/>
      <c r="J4" s="174"/>
      <c r="K4" s="174"/>
      <c r="L4" s="174"/>
      <c r="M4" s="174"/>
      <c r="N4" s="174"/>
    </row>
    <row r="5" s="140" customFormat="1" ht="22.2" customHeight="1" spans="1:14">
      <c r="A5" s="158" t="s">
        <v>56</v>
      </c>
      <c r="B5" s="175" t="s">
        <v>22</v>
      </c>
      <c r="C5" s="153" t="s">
        <v>53</v>
      </c>
      <c r="D5" s="153" t="s">
        <v>498</v>
      </c>
      <c r="E5" s="176" t="s">
        <v>499</v>
      </c>
      <c r="F5" s="177"/>
      <c r="G5" s="178"/>
      <c r="H5" s="158" t="s">
        <v>56</v>
      </c>
      <c r="I5" s="175" t="s">
        <v>22</v>
      </c>
      <c r="J5" s="153" t="s">
        <v>53</v>
      </c>
      <c r="K5" s="153" t="s">
        <v>498</v>
      </c>
      <c r="L5" s="176" t="s">
        <v>499</v>
      </c>
      <c r="M5" s="177"/>
      <c r="N5" s="178"/>
    </row>
    <row r="6" s="140" customFormat="1" ht="63" customHeight="1" spans="1:14">
      <c r="A6" s="158"/>
      <c r="B6" s="175"/>
      <c r="C6" s="179"/>
      <c r="D6" s="179"/>
      <c r="E6" s="74" t="s">
        <v>500</v>
      </c>
      <c r="F6" s="180" t="s">
        <v>501</v>
      </c>
      <c r="G6" s="180" t="s">
        <v>502</v>
      </c>
      <c r="H6" s="158"/>
      <c r="I6" s="175"/>
      <c r="J6" s="179"/>
      <c r="K6" s="179"/>
      <c r="L6" s="74" t="s">
        <v>500</v>
      </c>
      <c r="M6" s="180" t="s">
        <v>501</v>
      </c>
      <c r="N6" s="180" t="s">
        <v>502</v>
      </c>
    </row>
    <row r="7" s="142" customFormat="1" ht="15.6" customHeight="1" spans="1:14">
      <c r="A7" s="181"/>
      <c r="B7" s="182" t="s">
        <v>503</v>
      </c>
      <c r="C7" s="183">
        <f>'[2]表一（录入表）'!C33</f>
        <v>183800</v>
      </c>
      <c r="D7" s="183">
        <f>'[2]表一（录入表）'!D33</f>
        <v>185223</v>
      </c>
      <c r="E7" s="183">
        <f>'[2]表一（录入表）'!E33</f>
        <v>194500</v>
      </c>
      <c r="F7" s="184">
        <f t="shared" ref="F7:F70" si="0">IFERROR($E7/C7,"")</f>
        <v>1.0582154515778</v>
      </c>
      <c r="G7" s="184">
        <f t="shared" ref="G7:G70" si="1">IFERROR($E7/D7,"")</f>
        <v>1.05008557252609</v>
      </c>
      <c r="H7" s="181"/>
      <c r="I7" s="182" t="s">
        <v>504</v>
      </c>
      <c r="J7" s="187">
        <f>[2]表二!C224</f>
        <v>546871</v>
      </c>
      <c r="K7" s="183">
        <f>[2]表二!D224</f>
        <v>635516</v>
      </c>
      <c r="L7" s="183">
        <f>[2]表二!E224</f>
        <v>565050</v>
      </c>
      <c r="M7" s="191">
        <f t="shared" ref="M7:M12" si="2">IFERROR($L7/J7,"")</f>
        <v>1.03324184314034</v>
      </c>
      <c r="N7" s="191">
        <f t="shared" ref="N7:N12" si="3">IFERROR($L7/K7,"")</f>
        <v>0.889120022155225</v>
      </c>
    </row>
    <row r="8" s="142" customFormat="1" ht="15.6" customHeight="1" spans="1:14">
      <c r="A8" s="185" t="s">
        <v>505</v>
      </c>
      <c r="B8" s="186" t="s">
        <v>506</v>
      </c>
      <c r="C8" s="187">
        <f>SUMPRODUCT('[2]表三（录入表）'!C$6:C$134*(LEFT('[2]表三（录入表）'!$A$6:$A$134,LEN($A8))=$A8))</f>
        <v>405139</v>
      </c>
      <c r="D8" s="187">
        <f>SUMPRODUCT('[2]表三（录入表）'!D$6:D$134*(LEFT('[2]表三（录入表）'!$A$6:$A$134,LEN($A8))=$A8))</f>
        <v>538434</v>
      </c>
      <c r="E8" s="187">
        <f>SUMPRODUCT('[2]表三（录入表）'!E$6:E$134*(LEFT('[2]表三（录入表）'!$A$6:$A$134,LEN($A8))=$A8))</f>
        <v>412740.8</v>
      </c>
      <c r="F8" s="184">
        <f t="shared" si="0"/>
        <v>1.0187634367464</v>
      </c>
      <c r="G8" s="184">
        <f t="shared" si="1"/>
        <v>0.766557832529149</v>
      </c>
      <c r="H8" s="185" t="s">
        <v>507</v>
      </c>
      <c r="I8" s="186" t="s">
        <v>508</v>
      </c>
      <c r="J8" s="187">
        <f>SUMPRODUCT('[2]表三（录入表）'!C$6:C$134*(LEFT('[2]表三（录入表）'!$A$6:$A$134,LEN($H8))=$H8))</f>
        <v>40000</v>
      </c>
      <c r="K8" s="187">
        <f>SUMPRODUCT('[2]表三（录入表）'!D$6:D$134*(LEFT('[2]表三（录入表）'!$A$6:$A$134,LEN($H8))=$H8))</f>
        <v>68132</v>
      </c>
      <c r="L8" s="187">
        <f>SUMPRODUCT('[2]表三（录入表）'!E$6:E$134*(LEFT('[2]表三（录入表）'!$A$6:$A$134,LEN($H8))=$H8))</f>
        <v>39590</v>
      </c>
      <c r="M8" s="191">
        <f t="shared" si="2"/>
        <v>0.98975</v>
      </c>
      <c r="N8" s="191">
        <f t="shared" si="3"/>
        <v>0.581077907591147</v>
      </c>
    </row>
    <row r="9" s="142" customFormat="1" ht="15.6" customHeight="1" spans="1:14">
      <c r="A9" s="188"/>
      <c r="B9" s="186" t="s">
        <v>509</v>
      </c>
      <c r="C9" s="187">
        <f>SUM(C10,C17,C53)</f>
        <v>354957</v>
      </c>
      <c r="D9" s="183">
        <f>SUM(D10,D17,D53)</f>
        <v>454821</v>
      </c>
      <c r="E9" s="161">
        <f>SUM(E10,E17,E53)</f>
        <v>365925.8</v>
      </c>
      <c r="F9" s="184">
        <f t="shared" si="0"/>
        <v>1.03090177120046</v>
      </c>
      <c r="G9" s="184">
        <f t="shared" si="1"/>
        <v>0.804549042370515</v>
      </c>
      <c r="H9" s="188"/>
      <c r="I9" s="186" t="s">
        <v>510</v>
      </c>
      <c r="J9" s="187">
        <f t="shared" ref="J9:L9" si="4">SUM(J10:J12)</f>
        <v>0</v>
      </c>
      <c r="K9" s="187">
        <f t="shared" si="4"/>
        <v>0</v>
      </c>
      <c r="L9" s="187">
        <f t="shared" si="4"/>
        <v>0</v>
      </c>
      <c r="M9" s="191" t="str">
        <f t="shared" si="2"/>
        <v/>
      </c>
      <c r="N9" s="191" t="str">
        <f t="shared" si="3"/>
        <v/>
      </c>
    </row>
    <row r="10" s="142" customFormat="1" ht="15.6" customHeight="1" spans="1:14">
      <c r="A10" s="185" t="s">
        <v>511</v>
      </c>
      <c r="B10" s="186" t="s">
        <v>512</v>
      </c>
      <c r="C10" s="187">
        <f>SUMPRODUCT('[2]表三（录入表）'!C$6:C$134*(LEFT('[2]表三（录入表）'!$A$6:$A$134,LEN($A10))=$A10))</f>
        <v>8600</v>
      </c>
      <c r="D10" s="187">
        <f>SUMPRODUCT('[2]表三（录入表）'!D$6:D$134*(LEFT('[2]表三（录入表）'!$A$6:$A$134,LEN($A10))=$A10))</f>
        <v>8600</v>
      </c>
      <c r="E10" s="187">
        <f>SUMPRODUCT('[2]表三（录入表）'!E$6:E$134*(LEFT('[2]表三（录入表）'!$A$6:$A$134,LEN($A10))=$A10))</f>
        <v>8600</v>
      </c>
      <c r="F10" s="184">
        <f t="shared" si="0"/>
        <v>1</v>
      </c>
      <c r="G10" s="184">
        <f t="shared" si="1"/>
        <v>1</v>
      </c>
      <c r="H10" s="209" t="s">
        <v>513</v>
      </c>
      <c r="I10" s="186" t="s">
        <v>514</v>
      </c>
      <c r="J10" s="189">
        <f>SUMPRODUCT('[2]表三（录入表）'!C$6:C$134*(LEFT('[2]表三（录入表）'!$A$6:$A$134,LEN($H10))=$H10))</f>
        <v>0</v>
      </c>
      <c r="K10" s="189">
        <f>SUMPRODUCT('[2]表三（录入表）'!D$6:D$134*(LEFT('[2]表三（录入表）'!$A$6:$A$134,LEN($H10))=$H10))</f>
        <v>0</v>
      </c>
      <c r="L10" s="189">
        <f>SUMPRODUCT('[2]表三（录入表）'!E$6:E$134*(LEFT('[2]表三（录入表）'!$A$6:$A$134,LEN($H10))=$H10))</f>
        <v>0</v>
      </c>
      <c r="M10" s="191" t="str">
        <f t="shared" si="2"/>
        <v/>
      </c>
      <c r="N10" s="191" t="str">
        <f t="shared" si="3"/>
        <v/>
      </c>
    </row>
    <row r="11" s="142" customFormat="1" ht="15.6" customHeight="1" spans="1:14">
      <c r="A11" s="185" t="s">
        <v>515</v>
      </c>
      <c r="B11" s="186" t="s">
        <v>516</v>
      </c>
      <c r="C11" s="189">
        <f>SUMPRODUCT('[2]表三（录入表）'!C$6:C$134*(LEFT('[2]表三（录入表）'!$A$6:$A$134,LEN($A11))=$A11))</f>
        <v>760</v>
      </c>
      <c r="D11" s="189">
        <f>SUMPRODUCT('[2]表三（录入表）'!D$6:D$134*(LEFT('[2]表三（录入表）'!$A$6:$A$134,LEN($A11))=$A11))</f>
        <v>760</v>
      </c>
      <c r="E11" s="189">
        <f>SUMPRODUCT('[2]表三（录入表）'!E$6:E$134*(LEFT('[2]表三（录入表）'!$A$6:$A$134,LEN($A11))=$A11))</f>
        <v>760</v>
      </c>
      <c r="F11" s="184">
        <f t="shared" si="0"/>
        <v>1</v>
      </c>
      <c r="G11" s="184">
        <f t="shared" si="1"/>
        <v>1</v>
      </c>
      <c r="H11" s="209" t="s">
        <v>517</v>
      </c>
      <c r="I11" s="186" t="s">
        <v>518</v>
      </c>
      <c r="J11" s="189">
        <f>SUMPRODUCT('[2]表三（录入表）'!C$6:C$134*(LEFT('[2]表三（录入表）'!$A$6:$A$134,LEN($H11))=$H11))</f>
        <v>0</v>
      </c>
      <c r="K11" s="189">
        <f>SUMPRODUCT('[2]表三（录入表）'!D$6:D$134*(LEFT('[2]表三（录入表）'!$A$6:$A$134,LEN($H11))=$H11))</f>
        <v>0</v>
      </c>
      <c r="L11" s="189">
        <f>SUMPRODUCT('[2]表三（录入表）'!E$6:E$134*(LEFT('[2]表三（录入表）'!$A$6:$A$134,LEN($H11))=$H11))</f>
        <v>0</v>
      </c>
      <c r="M11" s="191" t="str">
        <f t="shared" si="2"/>
        <v/>
      </c>
      <c r="N11" s="191" t="str">
        <f t="shared" si="3"/>
        <v/>
      </c>
    </row>
    <row r="12" s="142" customFormat="1" ht="15.6" customHeight="1" spans="1:14">
      <c r="A12" s="185" t="s">
        <v>519</v>
      </c>
      <c r="B12" s="186" t="s">
        <v>520</v>
      </c>
      <c r="C12" s="189">
        <f>SUMPRODUCT('[2]表三（录入表）'!C$6:C$134*(LEFT('[2]表三（录入表）'!$A$6:$A$134,LEN($A12))=$A12))</f>
        <v>1593</v>
      </c>
      <c r="D12" s="189">
        <f>SUMPRODUCT('[2]表三（录入表）'!D$6:D$134*(LEFT('[2]表三（录入表）'!$A$6:$A$134,LEN($A12))=$A12))</f>
        <v>1593</v>
      </c>
      <c r="E12" s="189">
        <f>SUMPRODUCT('[2]表三（录入表）'!E$6:E$134*(LEFT('[2]表三（录入表）'!$A$6:$A$134,LEN($A12))=$A12))</f>
        <v>1593</v>
      </c>
      <c r="F12" s="184">
        <f t="shared" si="0"/>
        <v>1</v>
      </c>
      <c r="G12" s="184">
        <f t="shared" si="1"/>
        <v>1</v>
      </c>
      <c r="H12" s="209" t="s">
        <v>521</v>
      </c>
      <c r="I12" s="186" t="s">
        <v>522</v>
      </c>
      <c r="J12" s="189">
        <f>SUMPRODUCT('[2]表三（录入表）'!C$6:C$134*(LEFT('[2]表三（录入表）'!$A$6:$A$134,LEN($H12))=$H12))</f>
        <v>0</v>
      </c>
      <c r="K12" s="189">
        <f>SUMPRODUCT('[2]表三（录入表）'!D$6:D$134*(LEFT('[2]表三（录入表）'!$A$6:$A$134,LEN($H12))=$H12))</f>
        <v>0</v>
      </c>
      <c r="L12" s="189">
        <f>SUMPRODUCT('[2]表三（录入表）'!E$6:E$134*(LEFT('[2]表三（录入表）'!$A$6:$A$134,LEN($H12))=$H12))</f>
        <v>0</v>
      </c>
      <c r="M12" s="191" t="str">
        <f t="shared" si="2"/>
        <v/>
      </c>
      <c r="N12" s="191" t="str">
        <f t="shared" si="3"/>
        <v/>
      </c>
    </row>
    <row r="13" s="142" customFormat="1" ht="15.6" customHeight="1" spans="1:14">
      <c r="A13" s="185" t="s">
        <v>523</v>
      </c>
      <c r="B13" s="186" t="s">
        <v>524</v>
      </c>
      <c r="C13" s="189">
        <f>SUMPRODUCT('[2]表三（录入表）'!C$6:C$134*(LEFT('[2]表三（录入表）'!$A$6:$A$134,LEN($A13))=$A13))</f>
        <v>1337</v>
      </c>
      <c r="D13" s="189">
        <f>SUMPRODUCT('[2]表三（录入表）'!D$6:D$134*(LEFT('[2]表三（录入表）'!$A$6:$A$134,LEN($A13))=$A13))</f>
        <v>1337</v>
      </c>
      <c r="E13" s="189">
        <f>SUMPRODUCT('[2]表三（录入表）'!E$6:E$134*(LEFT('[2]表三（录入表）'!$A$6:$A$134,LEN($A13))=$A13))</f>
        <v>1337</v>
      </c>
      <c r="F13" s="184">
        <f t="shared" si="0"/>
        <v>1</v>
      </c>
      <c r="G13" s="184">
        <f t="shared" si="1"/>
        <v>1</v>
      </c>
      <c r="H13" s="188"/>
      <c r="I13" s="186"/>
      <c r="J13" s="192"/>
      <c r="K13" s="193"/>
      <c r="L13" s="193"/>
      <c r="M13" s="194"/>
      <c r="N13" s="194"/>
    </row>
    <row r="14" s="142" customFormat="1" ht="15.6" customHeight="1" spans="1:14">
      <c r="A14" s="185" t="s">
        <v>525</v>
      </c>
      <c r="B14" s="186" t="s">
        <v>526</v>
      </c>
      <c r="C14" s="189">
        <f>SUMPRODUCT('[2]表三（录入表）'!C$6:C$134*(LEFT('[2]表三（录入表）'!$A$6:$A$134,LEN($A14))=$A14))</f>
        <v>3</v>
      </c>
      <c r="D14" s="189">
        <f>SUMPRODUCT('[2]表三（录入表）'!D$6:D$134*(LEFT('[2]表三（录入表）'!$A$6:$A$134,LEN($A14))=$A14))</f>
        <v>3</v>
      </c>
      <c r="E14" s="189">
        <f>SUMPRODUCT('[2]表三（录入表）'!E$6:E$134*(LEFT('[2]表三（录入表）'!$A$6:$A$134,LEN($A14))=$A14))</f>
        <v>3</v>
      </c>
      <c r="F14" s="184">
        <f t="shared" si="0"/>
        <v>1</v>
      </c>
      <c r="G14" s="184">
        <f t="shared" si="1"/>
        <v>1</v>
      </c>
      <c r="H14" s="188"/>
      <c r="I14" s="186"/>
      <c r="J14" s="192"/>
      <c r="K14" s="193"/>
      <c r="L14" s="193"/>
      <c r="M14" s="194"/>
      <c r="N14" s="194"/>
    </row>
    <row r="15" s="142" customFormat="1" ht="15.6" customHeight="1" spans="1:14">
      <c r="A15" s="185" t="s">
        <v>527</v>
      </c>
      <c r="B15" s="186" t="s">
        <v>528</v>
      </c>
      <c r="C15" s="189">
        <f>SUMPRODUCT('[2]表三（录入表）'!C$6:C$134*(LEFT('[2]表三（录入表）'!$A$6:$A$134,LEN($A15))=$A15))</f>
        <v>4907</v>
      </c>
      <c r="D15" s="189">
        <f>SUMPRODUCT('[2]表三（录入表）'!D$6:D$134*(LEFT('[2]表三（录入表）'!$A$6:$A$134,LEN($A15))=$A15))</f>
        <v>4907</v>
      </c>
      <c r="E15" s="189">
        <f>SUMPRODUCT('[2]表三（录入表）'!E$6:E$134*(LEFT('[2]表三（录入表）'!$A$6:$A$134,LEN($A15))=$A15))</f>
        <v>4907</v>
      </c>
      <c r="F15" s="184">
        <f t="shared" si="0"/>
        <v>1</v>
      </c>
      <c r="G15" s="184">
        <f t="shared" si="1"/>
        <v>1</v>
      </c>
      <c r="H15" s="188"/>
      <c r="I15" s="186"/>
      <c r="J15" s="192"/>
      <c r="K15" s="193"/>
      <c r="L15" s="193"/>
      <c r="M15" s="194"/>
      <c r="N15" s="194"/>
    </row>
    <row r="16" s="142" customFormat="1" ht="15.6" customHeight="1" spans="1:14">
      <c r="A16" s="185" t="s">
        <v>529</v>
      </c>
      <c r="B16" s="186" t="s">
        <v>530</v>
      </c>
      <c r="C16" s="189">
        <f>SUMPRODUCT('[2]表三（录入表）'!C$6:C$134*(LEFT('[2]表三（录入表）'!$A$6:$A$134,LEN($A16))=$A16))</f>
        <v>0</v>
      </c>
      <c r="D16" s="189">
        <f>SUMPRODUCT('[2]表三（录入表）'!D$6:D$134*(LEFT('[2]表三（录入表）'!$A$6:$A$134,LEN($A16))=$A16))</f>
        <v>0</v>
      </c>
      <c r="E16" s="189">
        <f>SUMPRODUCT('[2]表三（录入表）'!E$6:E$134*(LEFT('[2]表三（录入表）'!$A$6:$A$134,LEN($A16))=$A16))</f>
        <v>0</v>
      </c>
      <c r="F16" s="184" t="str">
        <f t="shared" si="0"/>
        <v/>
      </c>
      <c r="G16" s="184" t="str">
        <f t="shared" si="1"/>
        <v/>
      </c>
      <c r="H16" s="188"/>
      <c r="I16" s="186"/>
      <c r="J16" s="192"/>
      <c r="K16" s="193"/>
      <c r="L16" s="193"/>
      <c r="M16" s="194"/>
      <c r="N16" s="194"/>
    </row>
    <row r="17" s="142" customFormat="1" ht="14" customHeight="1" spans="1:14">
      <c r="A17" s="185" t="s">
        <v>531</v>
      </c>
      <c r="B17" s="186" t="s">
        <v>532</v>
      </c>
      <c r="C17" s="187">
        <f>SUMPRODUCT('[2]表三（录入表）'!C$6:C$134*(LEFT('[2]表三（录入表）'!$A$6:$A$134,LEN($A17))=$A17))</f>
        <v>342727</v>
      </c>
      <c r="D17" s="183">
        <f>SUMPRODUCT('[2]表三（录入表）'!D$6:D$134*(LEFT('[2]表三（录入表）'!$A$6:$A$134,LEN($A17))=$A17))</f>
        <v>421246</v>
      </c>
      <c r="E17" s="161">
        <f>SUMPRODUCT('[2]表三（录入表）'!E$6:E$134*(LEFT('[2]表三（录入表）'!$A$6:$A$134,LEN($A17))=$A17))</f>
        <v>353761</v>
      </c>
      <c r="F17" s="184">
        <f t="shared" si="0"/>
        <v>1.03219472057935</v>
      </c>
      <c r="G17" s="184">
        <f t="shared" si="1"/>
        <v>0.839796698366275</v>
      </c>
      <c r="H17" s="188"/>
      <c r="I17" s="186"/>
      <c r="J17" s="192"/>
      <c r="K17" s="193"/>
      <c r="L17" s="193"/>
      <c r="M17" s="194"/>
      <c r="N17" s="194"/>
    </row>
    <row r="18" s="142" customFormat="1" ht="15.6" customHeight="1" spans="1:14">
      <c r="A18" s="185" t="s">
        <v>533</v>
      </c>
      <c r="B18" s="186" t="s">
        <v>534</v>
      </c>
      <c r="C18" s="189">
        <f>SUMPRODUCT('[2]表三（录入表）'!C$6:C$134*(LEFT('[2]表三（录入表）'!$A$6:$A$134,LEN($A18))=$A18))</f>
        <v>0</v>
      </c>
      <c r="D18" s="189">
        <f>SUMPRODUCT('[2]表三（录入表）'!D$6:D$134*(LEFT('[2]表三（录入表）'!$A$6:$A$134,LEN($A18))=$A18))</f>
        <v>0</v>
      </c>
      <c r="E18" s="189"/>
      <c r="F18" s="184" t="str">
        <f t="shared" si="0"/>
        <v/>
      </c>
      <c r="G18" s="184" t="str">
        <f t="shared" si="1"/>
        <v/>
      </c>
      <c r="H18" s="188"/>
      <c r="I18" s="186"/>
      <c r="J18" s="192"/>
      <c r="K18" s="193"/>
      <c r="L18" s="193"/>
      <c r="M18" s="194"/>
      <c r="N18" s="194"/>
    </row>
    <row r="19" s="142" customFormat="1" ht="15.6" customHeight="1" spans="1:14">
      <c r="A19" s="185" t="s">
        <v>535</v>
      </c>
      <c r="B19" s="186" t="s">
        <v>536</v>
      </c>
      <c r="C19" s="189">
        <f>SUMPRODUCT('[2]表三（录入表）'!C$6:C$134*(LEFT('[2]表三（录入表）'!$A$6:$A$134,LEN($A19))=$A19))</f>
        <v>116659</v>
      </c>
      <c r="D19" s="189">
        <f>SUMPRODUCT('[2]表三（录入表）'!D$6:D$134*(LEFT('[2]表三（录入表）'!$A$6:$A$134,LEN($A19))=$A19))</f>
        <v>138243</v>
      </c>
      <c r="E19" s="189">
        <f>SUMPRODUCT('[2]表三（录入表）'!E$6:E$134*(LEFT('[2]表三（录入表）'!$A$6:$A$134,LEN($A19))=$A19))</f>
        <v>116045</v>
      </c>
      <c r="F19" s="184">
        <f t="shared" si="0"/>
        <v>0.994736796989516</v>
      </c>
      <c r="G19" s="184">
        <f t="shared" si="1"/>
        <v>0.839427674457296</v>
      </c>
      <c r="H19" s="188"/>
      <c r="I19" s="186"/>
      <c r="J19" s="192"/>
      <c r="K19" s="193"/>
      <c r="L19" s="193"/>
      <c r="M19" s="194"/>
      <c r="N19" s="194"/>
    </row>
    <row r="20" s="142" customFormat="1" ht="15.6" customHeight="1" spans="1:14">
      <c r="A20" s="185" t="s">
        <v>537</v>
      </c>
      <c r="B20" s="186" t="s">
        <v>538</v>
      </c>
      <c r="C20" s="189">
        <f>SUMPRODUCT('[2]表三（录入表）'!C$6:C$134*(LEFT('[2]表三（录入表）'!$A$6:$A$134,LEN($A20))=$A20))</f>
        <v>40522</v>
      </c>
      <c r="D20" s="189">
        <f>SUMPRODUCT('[2]表三（录入表）'!D$6:D$134*(LEFT('[2]表三（录入表）'!$A$6:$A$134,LEN($A20))=$A20))</f>
        <v>50257</v>
      </c>
      <c r="E20" s="189">
        <f>SUMPRODUCT('[2]表三（录入表）'!E$6:E$134*(LEFT('[2]表三（录入表）'!$A$6:$A$134,LEN($A20))=$A20))</f>
        <v>48957</v>
      </c>
      <c r="F20" s="184">
        <f t="shared" si="0"/>
        <v>1.20815853116825</v>
      </c>
      <c r="G20" s="184">
        <f t="shared" si="1"/>
        <v>0.97413295660306</v>
      </c>
      <c r="H20" s="188"/>
      <c r="I20" s="186"/>
      <c r="J20" s="192"/>
      <c r="K20" s="193"/>
      <c r="L20" s="193"/>
      <c r="M20" s="194"/>
      <c r="N20" s="194"/>
    </row>
    <row r="21" s="142" customFormat="1" ht="15.6" customHeight="1" spans="1:14">
      <c r="A21" s="185" t="s">
        <v>539</v>
      </c>
      <c r="B21" s="186" t="s">
        <v>540</v>
      </c>
      <c r="C21" s="189">
        <f>SUMPRODUCT('[2]表三（录入表）'!C$6:C$134*(LEFT('[2]表三（录入表）'!$A$6:$A$134,LEN($A21))=$A21))</f>
        <v>244</v>
      </c>
      <c r="D21" s="189">
        <f>SUMPRODUCT('[2]表三（录入表）'!D$6:D$134*(LEFT('[2]表三（录入表）'!$A$6:$A$134,LEN($A21))=$A21))</f>
        <v>5517</v>
      </c>
      <c r="E21" s="189">
        <f>SUMPRODUCT('[2]表三（录入表）'!E$6:E$134*(LEFT('[2]表三（录入表）'!$A$6:$A$134,LEN($A21))=$A21))</f>
        <v>375</v>
      </c>
      <c r="F21" s="184">
        <f t="shared" si="0"/>
        <v>1.53688524590164</v>
      </c>
      <c r="G21" s="184">
        <f t="shared" si="1"/>
        <v>0.0679717237629146</v>
      </c>
      <c r="H21" s="188"/>
      <c r="I21" s="186"/>
      <c r="J21" s="192"/>
      <c r="K21" s="193"/>
      <c r="L21" s="193"/>
      <c r="M21" s="194"/>
      <c r="N21" s="194"/>
    </row>
    <row r="22" s="142" customFormat="1" ht="15.6" customHeight="1" spans="1:14">
      <c r="A22" s="185" t="s">
        <v>541</v>
      </c>
      <c r="B22" s="186" t="s">
        <v>542</v>
      </c>
      <c r="C22" s="189">
        <f>SUMPRODUCT('[2]表三（录入表）'!C$6:C$134*(LEFT('[2]表三（录入表）'!$A$6:$A$134,LEN($A22))=$A22))</f>
        <v>0</v>
      </c>
      <c r="D22" s="189">
        <f>SUMPRODUCT('[2]表三（录入表）'!D$6:D$134*(LEFT('[2]表三（录入表）'!$A$6:$A$134,LEN($A22))=$A22))</f>
        <v>0</v>
      </c>
      <c r="E22" s="189">
        <f>SUMPRODUCT('[2]表三（录入表）'!E$6:E$134*(LEFT('[2]表三（录入表）'!$A$6:$A$134,LEN($A22))=$A22))</f>
        <v>0</v>
      </c>
      <c r="F22" s="184" t="str">
        <f t="shared" si="0"/>
        <v/>
      </c>
      <c r="G22" s="184" t="str">
        <f t="shared" si="1"/>
        <v/>
      </c>
      <c r="H22" s="188"/>
      <c r="I22" s="186"/>
      <c r="J22" s="192"/>
      <c r="K22" s="193"/>
      <c r="L22" s="193"/>
      <c r="M22" s="194"/>
      <c r="N22" s="194"/>
    </row>
    <row r="23" s="142" customFormat="1" ht="15.6" customHeight="1" spans="1:14">
      <c r="A23" s="185" t="s">
        <v>543</v>
      </c>
      <c r="B23" s="186" t="s">
        <v>544</v>
      </c>
      <c r="C23" s="189">
        <f>SUMPRODUCT('[2]表三（录入表）'!C$6:C$134*(LEFT('[2]表三（录入表）'!$A$6:$A$134,LEN($A23))=$A23))</f>
        <v>0</v>
      </c>
      <c r="D23" s="189">
        <f>SUMPRODUCT('[2]表三（录入表）'!D$6:D$134*(LEFT('[2]表三（录入表）'!$A$6:$A$134,LEN($A23))=$A23))</f>
        <v>0</v>
      </c>
      <c r="E23" s="189">
        <f>SUMPRODUCT('[2]表三（录入表）'!E$6:E$134*(LEFT('[2]表三（录入表）'!$A$6:$A$134,LEN($A23))=$A23))</f>
        <v>0</v>
      </c>
      <c r="F23" s="184" t="str">
        <f t="shared" si="0"/>
        <v/>
      </c>
      <c r="G23" s="184" t="str">
        <f t="shared" si="1"/>
        <v/>
      </c>
      <c r="H23" s="188"/>
      <c r="I23" s="186"/>
      <c r="J23" s="192"/>
      <c r="K23" s="193"/>
      <c r="L23" s="193"/>
      <c r="M23" s="194"/>
      <c r="N23" s="194"/>
    </row>
    <row r="24" s="142" customFormat="1" ht="15.6" customHeight="1" spans="1:14">
      <c r="A24" s="185" t="s">
        <v>545</v>
      </c>
      <c r="B24" s="186" t="s">
        <v>546</v>
      </c>
      <c r="C24" s="189">
        <f>SUMPRODUCT('[2]表三（录入表）'!C$6:C$134*(LEFT('[2]表三（录入表）'!$A$6:$A$134,LEN($A24))=$A24))</f>
        <v>10703</v>
      </c>
      <c r="D24" s="189">
        <f>SUMPRODUCT('[2]表三（录入表）'!D$6:D$134*(LEFT('[2]表三（录入表）'!$A$6:$A$134,LEN($A24))=$A24))</f>
        <v>13145</v>
      </c>
      <c r="E24" s="189">
        <v>10857</v>
      </c>
      <c r="F24" s="184">
        <f t="shared" si="0"/>
        <v>1.01438848920863</v>
      </c>
      <c r="G24" s="184">
        <f t="shared" si="1"/>
        <v>0.825941422594142</v>
      </c>
      <c r="H24" s="188"/>
      <c r="I24" s="186"/>
      <c r="J24" s="192"/>
      <c r="K24" s="193"/>
      <c r="L24" s="193"/>
      <c r="M24" s="194"/>
      <c r="N24" s="194"/>
    </row>
    <row r="25" s="142" customFormat="1" ht="15.6" customHeight="1" spans="1:14">
      <c r="A25" s="185" t="s">
        <v>547</v>
      </c>
      <c r="B25" s="186" t="s">
        <v>548</v>
      </c>
      <c r="C25" s="189">
        <f>SUMPRODUCT('[2]表三（录入表）'!C$6:C$134*(LEFT('[2]表三（录入表）'!$A$6:$A$134,LEN($A25))=$A25))</f>
        <v>0</v>
      </c>
      <c r="D25" s="189">
        <f>SUMPRODUCT('[2]表三（录入表）'!D$6:D$134*(LEFT('[2]表三（录入表）'!$A$6:$A$134,LEN($A25))=$A25))</f>
        <v>0</v>
      </c>
      <c r="E25" s="189">
        <f>SUMPRODUCT('[2]表三（录入表）'!E$6:E$134*(LEFT('[2]表三（录入表）'!$A$6:$A$134,LEN($A25))=$A25))</f>
        <v>0</v>
      </c>
      <c r="F25" s="184" t="str">
        <f t="shared" si="0"/>
        <v/>
      </c>
      <c r="G25" s="184" t="str">
        <f t="shared" si="1"/>
        <v/>
      </c>
      <c r="H25" s="188"/>
      <c r="I25" s="186"/>
      <c r="J25" s="192"/>
      <c r="K25" s="193"/>
      <c r="L25" s="193"/>
      <c r="M25" s="194"/>
      <c r="N25" s="194"/>
    </row>
    <row r="26" s="142" customFormat="1" ht="15.6" customHeight="1" spans="1:14">
      <c r="A26" s="185" t="s">
        <v>549</v>
      </c>
      <c r="B26" s="186" t="s">
        <v>550</v>
      </c>
      <c r="C26" s="189">
        <f>SUMPRODUCT('[2]表三（录入表）'!C$6:C$134*(LEFT('[2]表三（录入表）'!$A$6:$A$134,LEN($A26))=$A26))</f>
        <v>48256</v>
      </c>
      <c r="D26" s="189">
        <f>SUMPRODUCT('[2]表三（录入表）'!D$6:D$134*(LEFT('[2]表三（录入表）'!$A$6:$A$134,LEN($A26))=$A26))</f>
        <v>48868</v>
      </c>
      <c r="E26" s="189">
        <v>48256</v>
      </c>
      <c r="F26" s="184">
        <f t="shared" si="0"/>
        <v>1</v>
      </c>
      <c r="G26" s="184">
        <f t="shared" si="1"/>
        <v>0.987476467217811</v>
      </c>
      <c r="H26" s="188"/>
      <c r="I26" s="186"/>
      <c r="J26" s="192"/>
      <c r="K26" s="193"/>
      <c r="L26" s="193"/>
      <c r="M26" s="194"/>
      <c r="N26" s="194"/>
    </row>
    <row r="27" s="142" customFormat="1" ht="15.6" customHeight="1" spans="1:14">
      <c r="A27" s="185" t="s">
        <v>551</v>
      </c>
      <c r="B27" s="186" t="s">
        <v>552</v>
      </c>
      <c r="C27" s="189">
        <f>SUMPRODUCT('[2]表三（录入表）'!C$6:C$134*(LEFT('[2]表三（录入表）'!$A$6:$A$134,LEN($A27))=$A27))</f>
        <v>0</v>
      </c>
      <c r="D27" s="189">
        <f>SUMPRODUCT('[2]表三（录入表）'!D$6:D$134*(LEFT('[2]表三（录入表）'!$A$6:$A$134,LEN($A27))=$A27))</f>
        <v>0</v>
      </c>
      <c r="E27" s="189">
        <f>SUMPRODUCT('[2]表三（录入表）'!E$6:E$134*(LEFT('[2]表三（录入表）'!$A$6:$A$134,LEN($A27))=$A27))</f>
        <v>0</v>
      </c>
      <c r="F27" s="184" t="str">
        <f t="shared" si="0"/>
        <v/>
      </c>
      <c r="G27" s="184" t="str">
        <f t="shared" si="1"/>
        <v/>
      </c>
      <c r="H27" s="188"/>
      <c r="I27" s="186"/>
      <c r="J27" s="192"/>
      <c r="K27" s="193"/>
      <c r="L27" s="193"/>
      <c r="M27" s="194"/>
      <c r="N27" s="194"/>
    </row>
    <row r="28" s="142" customFormat="1" ht="15.6" customHeight="1" spans="1:14">
      <c r="A28" s="185" t="s">
        <v>553</v>
      </c>
      <c r="B28" s="186" t="s">
        <v>554</v>
      </c>
      <c r="C28" s="189">
        <f>SUMPRODUCT('[2]表三（录入表）'!C$6:C$134*(LEFT('[2]表三（录入表）'!$A$6:$A$134,LEN($A28))=$A28))</f>
        <v>200</v>
      </c>
      <c r="D28" s="189">
        <f>SUMPRODUCT('[2]表三（录入表）'!D$6:D$134*(LEFT('[2]表三（录入表）'!$A$6:$A$134,LEN($A28))=$A28))</f>
        <v>200</v>
      </c>
      <c r="E28" s="189">
        <f>SUMPRODUCT('[2]表三（录入表）'!E$6:E$134*(LEFT('[2]表三（录入表）'!$A$6:$A$134,LEN($A28))=$A28))</f>
        <v>200</v>
      </c>
      <c r="F28" s="184">
        <f t="shared" si="0"/>
        <v>1</v>
      </c>
      <c r="G28" s="184">
        <f t="shared" si="1"/>
        <v>1</v>
      </c>
      <c r="H28" s="188"/>
      <c r="I28" s="186"/>
      <c r="J28" s="192"/>
      <c r="K28" s="193"/>
      <c r="L28" s="193"/>
      <c r="M28" s="194"/>
      <c r="N28" s="194"/>
    </row>
    <row r="29" s="142" customFormat="1" ht="15.6" customHeight="1" spans="1:14">
      <c r="A29" s="185" t="s">
        <v>555</v>
      </c>
      <c r="B29" s="186" t="s">
        <v>556</v>
      </c>
      <c r="C29" s="189">
        <f>SUMPRODUCT('[2]表三（录入表）'!C$6:C$134*(LEFT('[2]表三（录入表）'!$A$6:$A$134,LEN($A29))=$A29))</f>
        <v>0</v>
      </c>
      <c r="D29" s="189">
        <f>SUMPRODUCT('[2]表三（录入表）'!D$6:D$134*(LEFT('[2]表三（录入表）'!$A$6:$A$134,LEN($A29))=$A29))</f>
        <v>0</v>
      </c>
      <c r="E29" s="189">
        <f>SUMPRODUCT('[2]表三（录入表）'!E$6:E$134*(LEFT('[2]表三（录入表）'!$A$6:$A$134,LEN($A29))=$A29))</f>
        <v>0</v>
      </c>
      <c r="F29" s="184" t="str">
        <f t="shared" si="0"/>
        <v/>
      </c>
      <c r="G29" s="184" t="str">
        <f t="shared" si="1"/>
        <v/>
      </c>
      <c r="H29" s="188"/>
      <c r="I29" s="186"/>
      <c r="J29" s="192"/>
      <c r="K29" s="193"/>
      <c r="L29" s="193"/>
      <c r="M29" s="194"/>
      <c r="N29" s="194"/>
    </row>
    <row r="30" s="142" customFormat="1" ht="15.6" customHeight="1" spans="1:14">
      <c r="A30" s="185" t="s">
        <v>557</v>
      </c>
      <c r="B30" s="186" t="s">
        <v>558</v>
      </c>
      <c r="C30" s="189">
        <f>SUMPRODUCT('[2]表三（录入表）'!C$6:C$134*(LEFT('[2]表三（录入表）'!$A$6:$A$134,LEN($A30))=$A30))</f>
        <v>11355</v>
      </c>
      <c r="D30" s="189">
        <f>SUMPRODUCT('[2]表三（录入表）'!D$6:D$134*(LEFT('[2]表三（录入表）'!$A$6:$A$134,LEN($A30))=$A30))</f>
        <v>17492</v>
      </c>
      <c r="E30" s="189">
        <f>SUMPRODUCT('[2]表三（录入表）'!E$6:E$134*(LEFT('[2]表三（录入表）'!$A$6:$A$134,LEN($A30))=$A30))</f>
        <v>14591</v>
      </c>
      <c r="F30" s="184">
        <f t="shared" si="0"/>
        <v>1.2849845882871</v>
      </c>
      <c r="G30" s="184">
        <f t="shared" si="1"/>
        <v>0.834152755545392</v>
      </c>
      <c r="H30" s="188"/>
      <c r="I30" s="195"/>
      <c r="J30" s="192"/>
      <c r="K30" s="193"/>
      <c r="L30" s="193"/>
      <c r="M30" s="194"/>
      <c r="N30" s="194"/>
    </row>
    <row r="31" s="142" customFormat="1" ht="15.6" customHeight="1" spans="1:14">
      <c r="A31" s="185" t="s">
        <v>559</v>
      </c>
      <c r="B31" s="186" t="s">
        <v>560</v>
      </c>
      <c r="C31" s="189">
        <f>SUMPRODUCT('[2]表三（录入表）'!C$6:C$134*(LEFT('[2]表三（录入表）'!$A$6:$A$134,LEN($A31))=$A31))</f>
        <v>0</v>
      </c>
      <c r="D31" s="189">
        <f>SUMPRODUCT('[2]表三（录入表）'!D$6:D$134*(LEFT('[2]表三（录入表）'!$A$6:$A$134,LEN($A31))=$A31))</f>
        <v>0</v>
      </c>
      <c r="E31" s="189">
        <f>SUMPRODUCT('[2]表三（录入表）'!E$6:E$134*(LEFT('[2]表三（录入表）'!$A$6:$A$134,LEN($A31))=$A31))</f>
        <v>0</v>
      </c>
      <c r="F31" s="184" t="str">
        <f t="shared" si="0"/>
        <v/>
      </c>
      <c r="G31" s="184" t="str">
        <f t="shared" si="1"/>
        <v/>
      </c>
      <c r="H31" s="188"/>
      <c r="I31" s="186"/>
      <c r="J31" s="192"/>
      <c r="K31" s="193"/>
      <c r="L31" s="193"/>
      <c r="M31" s="194"/>
      <c r="N31" s="194"/>
    </row>
    <row r="32" s="142" customFormat="1" ht="15.6" customHeight="1" spans="1:14">
      <c r="A32" s="185" t="s">
        <v>561</v>
      </c>
      <c r="B32" s="186" t="s">
        <v>562</v>
      </c>
      <c r="C32" s="189">
        <f>SUMPRODUCT('[2]表三（录入表）'!C$6:C$134*(LEFT('[2]表三（录入表）'!$A$6:$A$134,LEN($A32))=$A32))</f>
        <v>0</v>
      </c>
      <c r="D32" s="189">
        <f>SUMPRODUCT('[2]表三（录入表）'!D$6:D$134*(LEFT('[2]表三（录入表）'!$A$6:$A$134,LEN($A32))=$A32))</f>
        <v>0</v>
      </c>
      <c r="E32" s="189">
        <f>SUMPRODUCT('[2]表三（录入表）'!E$6:E$134*(LEFT('[2]表三（录入表）'!$A$6:$A$134,LEN($A32))=$A32))</f>
        <v>0</v>
      </c>
      <c r="F32" s="184" t="str">
        <f t="shared" si="0"/>
        <v/>
      </c>
      <c r="G32" s="184" t="str">
        <f t="shared" si="1"/>
        <v/>
      </c>
      <c r="H32" s="188"/>
      <c r="I32" s="186"/>
      <c r="J32" s="192"/>
      <c r="K32" s="193"/>
      <c r="L32" s="193"/>
      <c r="M32" s="194"/>
      <c r="N32" s="194"/>
    </row>
    <row r="33" s="142" customFormat="1" ht="15.6" customHeight="1" spans="1:14">
      <c r="A33" s="185" t="s">
        <v>563</v>
      </c>
      <c r="B33" s="186" t="s">
        <v>564</v>
      </c>
      <c r="C33" s="189">
        <f>SUMPRODUCT('[2]表三（录入表）'!C$6:C$134*(LEFT('[2]表三（录入表）'!$A$6:$A$134,LEN($A33))=$A33))</f>
        <v>0</v>
      </c>
      <c r="D33" s="189">
        <f>SUMPRODUCT('[2]表三（录入表）'!D$6:D$134*(LEFT('[2]表三（录入表）'!$A$6:$A$134,LEN($A33))=$A33))</f>
        <v>0</v>
      </c>
      <c r="E33" s="189">
        <f>SUMPRODUCT('[2]表三（录入表）'!E$6:E$134*(LEFT('[2]表三（录入表）'!$A$6:$A$134,LEN($A33))=$A33))</f>
        <v>0</v>
      </c>
      <c r="F33" s="184" t="str">
        <f t="shared" si="0"/>
        <v/>
      </c>
      <c r="G33" s="184" t="str">
        <f t="shared" si="1"/>
        <v/>
      </c>
      <c r="H33" s="188"/>
      <c r="I33" s="186"/>
      <c r="J33" s="192"/>
      <c r="K33" s="193"/>
      <c r="L33" s="193"/>
      <c r="M33" s="194"/>
      <c r="N33" s="194"/>
    </row>
    <row r="34" s="142" customFormat="1" ht="15.6" customHeight="1" spans="1:14">
      <c r="A34" s="185" t="s">
        <v>565</v>
      </c>
      <c r="B34" s="186" t="s">
        <v>566</v>
      </c>
      <c r="C34" s="189">
        <f>SUMPRODUCT('[2]表三（录入表）'!C$6:C$134*(LEFT('[2]表三（录入表）'!$A$6:$A$134,LEN($A34))=$A34))</f>
        <v>2157</v>
      </c>
      <c r="D34" s="189">
        <f>SUMPRODUCT('[2]表三（录入表）'!D$6:D$134*(LEFT('[2]表三（录入表）'!$A$6:$A$134,LEN($A34))=$A34))</f>
        <v>2541</v>
      </c>
      <c r="E34" s="189">
        <f>SUMPRODUCT('[2]表三（录入表）'!E$6:E$134*(LEFT('[2]表三（录入表）'!$A$6:$A$134,LEN($A34))=$A34))</f>
        <v>2238</v>
      </c>
      <c r="F34" s="184">
        <f t="shared" si="0"/>
        <v>1.03755215577191</v>
      </c>
      <c r="G34" s="184">
        <f t="shared" si="1"/>
        <v>0.880755608028335</v>
      </c>
      <c r="H34" s="188"/>
      <c r="I34" s="186"/>
      <c r="J34" s="192"/>
      <c r="K34" s="193"/>
      <c r="L34" s="193"/>
      <c r="M34" s="194"/>
      <c r="N34" s="194"/>
    </row>
    <row r="35" s="142" customFormat="1" ht="15.6" customHeight="1" spans="1:14">
      <c r="A35" s="185" t="s">
        <v>567</v>
      </c>
      <c r="B35" s="186" t="s">
        <v>568</v>
      </c>
      <c r="C35" s="189">
        <f>SUMPRODUCT('[2]表三（录入表）'!C$6:C$134*(LEFT('[2]表三（录入表）'!$A$6:$A$134,LEN($A35))=$A35))</f>
        <v>49280</v>
      </c>
      <c r="D35" s="189">
        <f>SUMPRODUCT('[2]表三（录入表）'!D$6:D$134*(LEFT('[2]表三（录入表）'!$A$6:$A$134,LEN($A35))=$A35))</f>
        <v>48294</v>
      </c>
      <c r="E35" s="189">
        <f>SUMPRODUCT('[2]表三（录入表）'!E$6:E$134*(LEFT('[2]表三（录入表）'!$A$6:$A$134,LEN($A35))=$A35))</f>
        <v>39447</v>
      </c>
      <c r="F35" s="184">
        <f t="shared" si="0"/>
        <v>0.800466720779221</v>
      </c>
      <c r="G35" s="184">
        <f t="shared" si="1"/>
        <v>0.816809541557957</v>
      </c>
      <c r="H35" s="188"/>
      <c r="I35" s="186"/>
      <c r="J35" s="192"/>
      <c r="K35" s="193"/>
      <c r="L35" s="193"/>
      <c r="M35" s="194"/>
      <c r="N35" s="194"/>
    </row>
    <row r="36" s="142" customFormat="1" ht="15.6" customHeight="1" spans="1:14">
      <c r="A36" s="185" t="s">
        <v>569</v>
      </c>
      <c r="B36" s="186" t="s">
        <v>570</v>
      </c>
      <c r="C36" s="189">
        <f>SUMPRODUCT('[2]表三（录入表）'!C$6:C$134*(LEFT('[2]表三（录入表）'!$A$6:$A$134,LEN($A36))=$A36))</f>
        <v>0</v>
      </c>
      <c r="D36" s="189">
        <f>SUMPRODUCT('[2]表三（录入表）'!D$6:D$134*(LEFT('[2]表三（录入表）'!$A$6:$A$134,LEN($A36))=$A36))</f>
        <v>0</v>
      </c>
      <c r="E36" s="189">
        <f>SUMPRODUCT('[2]表三（录入表）'!E$6:E$134*(LEFT('[2]表三（录入表）'!$A$6:$A$134,LEN($A36))=$A36))</f>
        <v>0</v>
      </c>
      <c r="F36" s="184" t="str">
        <f t="shared" si="0"/>
        <v/>
      </c>
      <c r="G36" s="184" t="str">
        <f t="shared" si="1"/>
        <v/>
      </c>
      <c r="H36" s="188"/>
      <c r="I36" s="186"/>
      <c r="J36" s="192"/>
      <c r="K36" s="193"/>
      <c r="L36" s="193"/>
      <c r="M36" s="194"/>
      <c r="N36" s="194"/>
    </row>
    <row r="37" s="142" customFormat="1" ht="15.6" customHeight="1" spans="1:14">
      <c r="A37" s="185" t="s">
        <v>571</v>
      </c>
      <c r="B37" s="186" t="s">
        <v>572</v>
      </c>
      <c r="C37" s="189">
        <f>SUMPRODUCT('[2]表三（录入表）'!C$6:C$134*(LEFT('[2]表三（录入表）'!$A$6:$A$134,LEN($A37))=$A37))</f>
        <v>565</v>
      </c>
      <c r="D37" s="189">
        <f>SUMPRODUCT('[2]表三（录入表）'!D$6:D$134*(LEFT('[2]表三（录入表）'!$A$6:$A$134,LEN($A37))=$A37))</f>
        <v>618</v>
      </c>
      <c r="E37" s="189">
        <f>SUMPRODUCT('[2]表三（录入表）'!E$6:E$134*(LEFT('[2]表三（录入表）'!$A$6:$A$134,LEN($A37))=$A37))</f>
        <v>728</v>
      </c>
      <c r="F37" s="184">
        <f t="shared" si="0"/>
        <v>1.28849557522124</v>
      </c>
      <c r="G37" s="184">
        <f t="shared" si="1"/>
        <v>1.17799352750809</v>
      </c>
      <c r="H37" s="188"/>
      <c r="I37" s="186"/>
      <c r="J37" s="192"/>
      <c r="K37" s="193"/>
      <c r="L37" s="193"/>
      <c r="M37" s="194"/>
      <c r="N37" s="194"/>
    </row>
    <row r="38" s="142" customFormat="1" ht="15.6" customHeight="1" spans="1:14">
      <c r="A38" s="185" t="s">
        <v>573</v>
      </c>
      <c r="B38" s="186" t="s">
        <v>574</v>
      </c>
      <c r="C38" s="189">
        <f>SUMPRODUCT('[2]表三（录入表）'!C$6:C$134*(LEFT('[2]表三（录入表）'!$A$6:$A$134,LEN($A38))=$A38))</f>
        <v>24617</v>
      </c>
      <c r="D38" s="189">
        <f>SUMPRODUCT('[2]表三（录入表）'!D$6:D$134*(LEFT('[2]表三（录入表）'!$A$6:$A$134,LEN($A38))=$A38))</f>
        <v>32322</v>
      </c>
      <c r="E38" s="189">
        <f>SUMPRODUCT('[2]表三（录入表）'!E$6:E$134*(LEFT('[2]表三（录入表）'!$A$6:$A$134,LEN($A38))=$A38))</f>
        <v>29634</v>
      </c>
      <c r="F38" s="184">
        <f t="shared" si="0"/>
        <v>1.20380225047731</v>
      </c>
      <c r="G38" s="184">
        <f t="shared" si="1"/>
        <v>0.916836829404121</v>
      </c>
      <c r="H38" s="188"/>
      <c r="I38" s="186"/>
      <c r="J38" s="192"/>
      <c r="K38" s="193"/>
      <c r="L38" s="193"/>
      <c r="M38" s="194"/>
      <c r="N38" s="194"/>
    </row>
    <row r="39" s="142" customFormat="1" ht="15.6" customHeight="1" spans="1:14">
      <c r="A39" s="185" t="s">
        <v>575</v>
      </c>
      <c r="B39" s="186" t="s">
        <v>576</v>
      </c>
      <c r="C39" s="189">
        <f>SUMPRODUCT('[2]表三（录入表）'!C$6:C$134*(LEFT('[2]表三（录入表）'!$A$6:$A$134,LEN($A39))=$A39))</f>
        <v>12282</v>
      </c>
      <c r="D39" s="189">
        <f>SUMPRODUCT('[2]表三（录入表）'!D$6:D$134*(LEFT('[2]表三（录入表）'!$A$6:$A$134,LEN($A39))=$A39))</f>
        <v>17361</v>
      </c>
      <c r="E39" s="189">
        <f>SUMPRODUCT('[2]表三（录入表）'!E$6:E$134*(LEFT('[2]表三（录入表）'!$A$6:$A$134,LEN($A39))=$A39))</f>
        <v>12419</v>
      </c>
      <c r="F39" s="184">
        <f t="shared" si="0"/>
        <v>1.011154535092</v>
      </c>
      <c r="G39" s="184">
        <f t="shared" si="1"/>
        <v>0.71533897816946</v>
      </c>
      <c r="H39" s="188"/>
      <c r="I39" s="186"/>
      <c r="J39" s="192"/>
      <c r="K39" s="193"/>
      <c r="L39" s="193"/>
      <c r="M39" s="194"/>
      <c r="N39" s="194"/>
    </row>
    <row r="40" s="142" customFormat="1" ht="15.6" customHeight="1" spans="1:14">
      <c r="A40" s="185" t="s">
        <v>577</v>
      </c>
      <c r="B40" s="186" t="s">
        <v>578</v>
      </c>
      <c r="C40" s="189">
        <f>SUMPRODUCT('[2]表三（录入表）'!C$6:C$134*(LEFT('[2]表三（录入表）'!$A$6:$A$134,LEN($A40))=$A40))</f>
        <v>0</v>
      </c>
      <c r="D40" s="189">
        <f>SUMPRODUCT('[2]表三（录入表）'!D$6:D$134*(LEFT('[2]表三（录入表）'!$A$6:$A$134,LEN($A40))=$A40))</f>
        <v>18</v>
      </c>
      <c r="E40" s="189">
        <f>SUMPRODUCT('[2]表三（录入表）'!E$6:E$134*(LEFT('[2]表三（录入表）'!$A$6:$A$134,LEN($A40))=$A40))</f>
        <v>692</v>
      </c>
      <c r="F40" s="184" t="str">
        <f t="shared" si="0"/>
        <v/>
      </c>
      <c r="G40" s="184">
        <f t="shared" si="1"/>
        <v>38.4444444444444</v>
      </c>
      <c r="H40" s="188"/>
      <c r="I40" s="186"/>
      <c r="J40" s="192"/>
      <c r="K40" s="193"/>
      <c r="L40" s="193"/>
      <c r="M40" s="194"/>
      <c r="N40" s="194"/>
    </row>
    <row r="41" s="142" customFormat="1" ht="15.6" customHeight="1" spans="1:14">
      <c r="A41" s="185" t="s">
        <v>579</v>
      </c>
      <c r="B41" s="186" t="s">
        <v>580</v>
      </c>
      <c r="C41" s="189">
        <f>SUMPRODUCT('[2]表三（录入表）'!C$6:C$134*(LEFT('[2]表三（录入表）'!$A$6:$A$134,LEN($A41))=$A41))</f>
        <v>0</v>
      </c>
      <c r="D41" s="189">
        <f>SUMPRODUCT('[2]表三（录入表）'!D$6:D$134*(LEFT('[2]表三（录入表）'!$A$6:$A$134,LEN($A41))=$A41))</f>
        <v>0</v>
      </c>
      <c r="E41" s="189">
        <f>SUMPRODUCT('[2]表三（录入表）'!E$6:E$134*(LEFT('[2]表三（录入表）'!$A$6:$A$134,LEN($A41))=$A41))</f>
        <v>0</v>
      </c>
      <c r="F41" s="184" t="str">
        <f t="shared" si="0"/>
        <v/>
      </c>
      <c r="G41" s="184" t="str">
        <f t="shared" si="1"/>
        <v/>
      </c>
      <c r="H41" s="188"/>
      <c r="I41" s="186"/>
      <c r="J41" s="192"/>
      <c r="K41" s="193"/>
      <c r="L41" s="193"/>
      <c r="M41" s="194"/>
      <c r="N41" s="194"/>
    </row>
    <row r="42" s="142" customFormat="1" ht="15.6" customHeight="1" spans="1:14">
      <c r="A42" s="185" t="s">
        <v>581</v>
      </c>
      <c r="B42" s="186" t="s">
        <v>582</v>
      </c>
      <c r="C42" s="189">
        <f>SUMPRODUCT('[2]表三（录入表）'!C$6:C$134*(LEFT('[2]表三（录入表）'!$A$6:$A$134,LEN($A42))=$A42))</f>
        <v>24787</v>
      </c>
      <c r="D42" s="189">
        <f>SUMPRODUCT('[2]表三（录入表）'!D$6:D$134*(LEFT('[2]表三（录入表）'!$A$6:$A$134,LEN($A42))=$A42))</f>
        <v>32120</v>
      </c>
      <c r="E42" s="189">
        <f>SUMPRODUCT('[2]表三（录入表）'!E$6:E$134*(LEFT('[2]表三（录入表）'!$A$6:$A$134,LEN($A42))=$A42))</f>
        <v>27285</v>
      </c>
      <c r="F42" s="184">
        <f t="shared" si="0"/>
        <v>1.10077863396135</v>
      </c>
      <c r="G42" s="184">
        <f t="shared" si="1"/>
        <v>0.849470734744707</v>
      </c>
      <c r="H42" s="188"/>
      <c r="I42" s="186"/>
      <c r="J42" s="192"/>
      <c r="K42" s="193"/>
      <c r="L42" s="193"/>
      <c r="M42" s="194"/>
      <c r="N42" s="194"/>
    </row>
    <row r="43" s="142" customFormat="1" ht="15.6" customHeight="1" spans="1:14">
      <c r="A43" s="185" t="s">
        <v>583</v>
      </c>
      <c r="B43" s="186" t="s">
        <v>584</v>
      </c>
      <c r="C43" s="189">
        <f>SUMPRODUCT('[2]表三（录入表）'!C$6:C$134*(LEFT('[2]表三（录入表）'!$A$6:$A$134,LEN($A43))=$A43))</f>
        <v>47</v>
      </c>
      <c r="D43" s="189">
        <f>SUMPRODUCT('[2]表三（录入表）'!D$6:D$134*(LEFT('[2]表三（录入表）'!$A$6:$A$134,LEN($A43))=$A43))</f>
        <v>8786</v>
      </c>
      <c r="E43" s="189">
        <f>SUMPRODUCT('[2]表三（录入表）'!E$6:E$134*(LEFT('[2]表三（录入表）'!$A$6:$A$134,LEN($A43))=$A43))</f>
        <v>138</v>
      </c>
      <c r="F43" s="184">
        <f t="shared" si="0"/>
        <v>2.93617021276596</v>
      </c>
      <c r="G43" s="184">
        <f t="shared" si="1"/>
        <v>0.0157068062827225</v>
      </c>
      <c r="H43" s="188"/>
      <c r="I43" s="186"/>
      <c r="J43" s="192"/>
      <c r="K43" s="193"/>
      <c r="L43" s="193"/>
      <c r="M43" s="194"/>
      <c r="N43" s="194"/>
    </row>
    <row r="44" s="142" customFormat="1" ht="15.6" customHeight="1" spans="1:14">
      <c r="A44" s="185" t="s">
        <v>585</v>
      </c>
      <c r="B44" s="186" t="s">
        <v>586</v>
      </c>
      <c r="C44" s="189">
        <f>SUMPRODUCT('[2]表三（录入表）'!C$6:C$134*(LEFT('[2]表三（录入表）'!$A$6:$A$134,LEN($A44))=$A44))</f>
        <v>0</v>
      </c>
      <c r="D44" s="189">
        <f>SUMPRODUCT('[2]表三（录入表）'!D$6:D$134*(LEFT('[2]表三（录入表）'!$A$6:$A$134,LEN($A44))=$A44))</f>
        <v>0</v>
      </c>
      <c r="E44" s="189">
        <f>SUMPRODUCT('[2]表三（录入表）'!E$6:E$134*(LEFT('[2]表三（录入表）'!$A$6:$A$134,LEN($A44))=$A44))</f>
        <v>0</v>
      </c>
      <c r="F44" s="184" t="str">
        <f t="shared" si="0"/>
        <v/>
      </c>
      <c r="G44" s="184" t="str">
        <f t="shared" si="1"/>
        <v/>
      </c>
      <c r="H44" s="188"/>
      <c r="I44" s="186"/>
      <c r="J44" s="192"/>
      <c r="K44" s="193"/>
      <c r="L44" s="193"/>
      <c r="M44" s="194"/>
      <c r="N44" s="194"/>
    </row>
    <row r="45" s="142" customFormat="1" ht="15.6" customHeight="1" spans="1:14">
      <c r="A45" s="185" t="s">
        <v>587</v>
      </c>
      <c r="B45" s="186" t="s">
        <v>588</v>
      </c>
      <c r="C45" s="189">
        <f>SUMPRODUCT('[2]表三（录入表）'!C$6:C$134*(LEFT('[2]表三（录入表）'!$A$6:$A$134,LEN($A45))=$A45))</f>
        <v>0</v>
      </c>
      <c r="D45" s="189">
        <f>SUMPRODUCT('[2]表三（录入表）'!D$6:D$134*(LEFT('[2]表三（录入表）'!$A$6:$A$134,LEN($A45))=$A45))</f>
        <v>0</v>
      </c>
      <c r="E45" s="189">
        <f>SUMPRODUCT('[2]表三（录入表）'!E$6:E$134*(LEFT('[2]表三（录入表）'!$A$6:$A$134,LEN($A45))=$A45))</f>
        <v>0</v>
      </c>
      <c r="F45" s="184" t="str">
        <f t="shared" si="0"/>
        <v/>
      </c>
      <c r="G45" s="184" t="str">
        <f t="shared" si="1"/>
        <v/>
      </c>
      <c r="H45" s="188"/>
      <c r="I45" s="186"/>
      <c r="J45" s="192"/>
      <c r="K45" s="193"/>
      <c r="L45" s="193"/>
      <c r="M45" s="194"/>
      <c r="N45" s="194"/>
    </row>
    <row r="46" s="142" customFormat="1" ht="15.6" customHeight="1" spans="1:14">
      <c r="A46" s="185" t="s">
        <v>589</v>
      </c>
      <c r="B46" s="186" t="s">
        <v>590</v>
      </c>
      <c r="C46" s="189">
        <f>SUMPRODUCT('[2]表三（录入表）'!C$6:C$134*(LEFT('[2]表三（录入表）'!$A$6:$A$134,LEN($A46))=$A46))</f>
        <v>0</v>
      </c>
      <c r="D46" s="189">
        <f>SUMPRODUCT('[2]表三（录入表）'!D$6:D$134*(LEFT('[2]表三（录入表）'!$A$6:$A$134,LEN($A46))=$A46))</f>
        <v>0</v>
      </c>
      <c r="E46" s="189">
        <f>SUMPRODUCT('[2]表三（录入表）'!E$6:E$134*(LEFT('[2]表三（录入表）'!$A$6:$A$134,LEN($A46))=$A46))</f>
        <v>0</v>
      </c>
      <c r="F46" s="184" t="str">
        <f t="shared" si="0"/>
        <v/>
      </c>
      <c r="G46" s="184" t="str">
        <f t="shared" si="1"/>
        <v/>
      </c>
      <c r="H46" s="188"/>
      <c r="I46" s="186"/>
      <c r="J46" s="192"/>
      <c r="K46" s="193"/>
      <c r="L46" s="193"/>
      <c r="M46" s="194"/>
      <c r="N46" s="194"/>
    </row>
    <row r="47" s="142" customFormat="1" ht="15.6" customHeight="1" spans="1:14">
      <c r="A47" s="185" t="s">
        <v>591</v>
      </c>
      <c r="B47" s="186" t="s">
        <v>592</v>
      </c>
      <c r="C47" s="189">
        <f>SUMPRODUCT('[2]表三（录入表）'!C$6:C$134*(LEFT('[2]表三（录入表）'!$A$6:$A$134,LEN($A47))=$A47))</f>
        <v>0</v>
      </c>
      <c r="D47" s="189">
        <f>SUMPRODUCT('[2]表三（录入表）'!D$6:D$134*(LEFT('[2]表三（录入表）'!$A$6:$A$134,LEN($A47))=$A47))</f>
        <v>0</v>
      </c>
      <c r="E47" s="189">
        <f>SUMPRODUCT('[2]表三（录入表）'!E$6:E$134*(LEFT('[2]表三（录入表）'!$A$6:$A$134,LEN($A47))=$A47))</f>
        <v>0</v>
      </c>
      <c r="F47" s="184" t="str">
        <f t="shared" si="0"/>
        <v/>
      </c>
      <c r="G47" s="184" t="str">
        <f t="shared" si="1"/>
        <v/>
      </c>
      <c r="H47" s="188"/>
      <c r="I47" s="186"/>
      <c r="J47" s="192"/>
      <c r="K47" s="193"/>
      <c r="L47" s="193"/>
      <c r="M47" s="194"/>
      <c r="N47" s="194"/>
    </row>
    <row r="48" s="142" customFormat="1" ht="15.6" customHeight="1" spans="1:14">
      <c r="A48" s="185" t="s">
        <v>593</v>
      </c>
      <c r="B48" s="186" t="s">
        <v>594</v>
      </c>
      <c r="C48" s="189">
        <f>SUMPRODUCT('[2]表三（录入表）'!C$6:C$134*(LEFT('[2]表三（录入表）'!$A$6:$A$134,LEN($A48))=$A48))</f>
        <v>153</v>
      </c>
      <c r="D48" s="189">
        <f>SUMPRODUCT('[2]表三（录入表）'!D$6:D$134*(LEFT('[2]表三（录入表）'!$A$6:$A$134,LEN($A48))=$A48))</f>
        <v>279</v>
      </c>
      <c r="E48" s="189">
        <v>1033</v>
      </c>
      <c r="F48" s="184">
        <f t="shared" si="0"/>
        <v>6.7516339869281</v>
      </c>
      <c r="G48" s="184">
        <f t="shared" si="1"/>
        <v>3.70250896057348</v>
      </c>
      <c r="H48" s="188"/>
      <c r="I48" s="186"/>
      <c r="J48" s="192"/>
      <c r="K48" s="193"/>
      <c r="L48" s="193"/>
      <c r="M48" s="194"/>
      <c r="N48" s="194"/>
    </row>
    <row r="49" s="142" customFormat="1" ht="15.6" customHeight="1" spans="1:14">
      <c r="A49" s="185" t="s">
        <v>595</v>
      </c>
      <c r="B49" s="186" t="s">
        <v>596</v>
      </c>
      <c r="C49" s="189">
        <f>SUMPRODUCT('[2]表三（录入表）'!C$6:C$134*(LEFT('[2]表三（录入表）'!$A$6:$A$134,LEN($A49))=$A49))</f>
        <v>0</v>
      </c>
      <c r="D49" s="189">
        <f>SUMPRODUCT('[2]表三（录入表）'!D$6:D$134*(LEFT('[2]表三（录入表）'!$A$6:$A$134,LEN($A49))=$A49))</f>
        <v>0</v>
      </c>
      <c r="E49" s="189">
        <f>SUMPRODUCT('[2]表三（录入表）'!E$6:E$134*(LEFT('[2]表三（录入表）'!$A$6:$A$134,LEN($A49))=$A49))</f>
        <v>0</v>
      </c>
      <c r="F49" s="184" t="str">
        <f t="shared" si="0"/>
        <v/>
      </c>
      <c r="G49" s="184" t="str">
        <f t="shared" si="1"/>
        <v/>
      </c>
      <c r="H49" s="188"/>
      <c r="I49" s="186"/>
      <c r="J49" s="192"/>
      <c r="K49" s="193"/>
      <c r="L49" s="193"/>
      <c r="M49" s="194"/>
      <c r="N49" s="194"/>
    </row>
    <row r="50" s="142" customFormat="1" ht="15.6" customHeight="1" spans="1:14">
      <c r="A50" s="185" t="s">
        <v>597</v>
      </c>
      <c r="B50" s="186" t="s">
        <v>598</v>
      </c>
      <c r="C50" s="189">
        <f>SUMPRODUCT('[2]表三（录入表）'!C$6:C$134*(LEFT('[2]表三（录入表）'!$A$6:$A$134,LEN($A50))=$A50))</f>
        <v>0</v>
      </c>
      <c r="D50" s="189">
        <f>SUMPRODUCT('[2]表三（录入表）'!D$6:D$134*(LEFT('[2]表三（录入表）'!$A$6:$A$134,LEN($A50))=$A50))</f>
        <v>4223</v>
      </c>
      <c r="E50" s="189">
        <f>SUMPRODUCT('[2]表三（录入表）'!E$6:E$134*(LEFT('[2]表三（录入表）'!$A$6:$A$134,LEN($A50))=$A50))</f>
        <v>0</v>
      </c>
      <c r="F50" s="184" t="str">
        <f t="shared" si="0"/>
        <v/>
      </c>
      <c r="G50" s="184">
        <f t="shared" si="1"/>
        <v>0</v>
      </c>
      <c r="H50" s="188"/>
      <c r="I50" s="186"/>
      <c r="J50" s="192"/>
      <c r="K50" s="193"/>
      <c r="L50" s="193"/>
      <c r="M50" s="194"/>
      <c r="N50" s="194"/>
    </row>
    <row r="51" s="142" customFormat="1" ht="15.6" customHeight="1" spans="1:14">
      <c r="A51" s="185" t="s">
        <v>599</v>
      </c>
      <c r="B51" s="186" t="s">
        <v>600</v>
      </c>
      <c r="C51" s="189">
        <f>SUMPRODUCT('[2]表三（录入表）'!C$6:C$134*(LEFT('[2]表三（录入表）'!$A$6:$A$134,LEN($A51))=$A51))</f>
        <v>0</v>
      </c>
      <c r="D51" s="189">
        <f>SUMPRODUCT('[2]表三（录入表）'!D$6:D$134*(LEFT('[2]表三（录入表）'!$A$6:$A$134,LEN($A51))=$A51))</f>
        <v>0</v>
      </c>
      <c r="E51" s="189">
        <f>SUMPRODUCT('[2]表三（录入表）'!E$6:E$134*(LEFT('[2]表三（录入表）'!$A$6:$A$134,LEN($A51))=$A51))</f>
        <v>0</v>
      </c>
      <c r="F51" s="184" t="str">
        <f t="shared" si="0"/>
        <v/>
      </c>
      <c r="G51" s="184" t="str">
        <f t="shared" si="1"/>
        <v/>
      </c>
      <c r="H51" s="188"/>
      <c r="I51" s="186"/>
      <c r="J51" s="192"/>
      <c r="K51" s="193"/>
      <c r="L51" s="193"/>
      <c r="M51" s="194"/>
      <c r="N51" s="194"/>
    </row>
    <row r="52" s="142" customFormat="1" ht="15.6" customHeight="1" spans="1:14">
      <c r="A52" s="185" t="s">
        <v>601</v>
      </c>
      <c r="B52" s="186" t="s">
        <v>602</v>
      </c>
      <c r="C52" s="189">
        <f>SUMPRODUCT('[2]表三（录入表）'!C$6:C$134*(LEFT('[2]表三（录入表）'!$A$6:$A$134,LEN($A52))=$A52))</f>
        <v>900</v>
      </c>
      <c r="D52" s="189">
        <f>SUMPRODUCT('[2]表三（录入表）'!D$6:D$134*(LEFT('[2]表三（录入表）'!$A$6:$A$134,LEN($A52))=$A52))</f>
        <v>962</v>
      </c>
      <c r="E52" s="189">
        <f>SUMPRODUCT('[2]表三（录入表）'!E$6:E$134*(LEFT('[2]表三（录入表）'!$A$6:$A$134,LEN($A52))=$A52))</f>
        <v>866</v>
      </c>
      <c r="F52" s="184">
        <f t="shared" si="0"/>
        <v>0.962222222222222</v>
      </c>
      <c r="G52" s="184">
        <f t="shared" si="1"/>
        <v>0.9002079002079</v>
      </c>
      <c r="H52" s="188"/>
      <c r="I52" s="186"/>
      <c r="J52" s="192"/>
      <c r="K52" s="193"/>
      <c r="L52" s="193"/>
      <c r="M52" s="194"/>
      <c r="N52" s="194"/>
    </row>
    <row r="53" s="142" customFormat="1" ht="15.6" customHeight="1" spans="1:14">
      <c r="A53" s="185" t="s">
        <v>603</v>
      </c>
      <c r="B53" s="186" t="s">
        <v>604</v>
      </c>
      <c r="C53" s="187">
        <f>SUMPRODUCT('[2]表三（录入表）'!C$6:C$134*(LEFT('[2]表三（录入表）'!$A$6:$A$134,LEN($A53))=$A53))</f>
        <v>3630</v>
      </c>
      <c r="D53" s="183">
        <f>SUMPRODUCT('[2]表三（录入表）'!D$6:D$134*(LEFT('[2]表三（录入表）'!$A$6:$A$134,LEN($A53))=$A53))</f>
        <v>24975</v>
      </c>
      <c r="E53" s="161">
        <f>SUMPRODUCT('[2]表三（录入表）'!E$6:E$134*(LEFT('[2]表三（录入表）'!$A$6:$A$134,LEN($A53))=$A53))</f>
        <v>3564.8</v>
      </c>
      <c r="F53" s="184">
        <f t="shared" si="0"/>
        <v>0.982038567493113</v>
      </c>
      <c r="G53" s="184">
        <f t="shared" si="1"/>
        <v>0.142734734734735</v>
      </c>
      <c r="H53" s="188"/>
      <c r="I53" s="186"/>
      <c r="J53" s="192"/>
      <c r="K53" s="193"/>
      <c r="L53" s="193"/>
      <c r="M53" s="194"/>
      <c r="N53" s="194"/>
    </row>
    <row r="54" s="142" customFormat="1" ht="15.6" customHeight="1" spans="1:14">
      <c r="A54" s="185" t="s">
        <v>605</v>
      </c>
      <c r="B54" s="186" t="s">
        <v>420</v>
      </c>
      <c r="C54" s="189">
        <f>SUMPRODUCT('[2]表三（录入表）'!C$6:C$134*(LEFT('[2]表三（录入表）'!$A$6:$A$134,LEN($A54))=$A54))</f>
        <v>0</v>
      </c>
      <c r="D54" s="189">
        <f>SUMPRODUCT('[2]表三（录入表）'!D$6:D$134*(LEFT('[2]表三（录入表）'!$A$6:$A$134,LEN($A54))=$A54))</f>
        <v>112</v>
      </c>
      <c r="E54" s="189">
        <f>SUMPRODUCT('[2]表三（录入表）'!E$6:E$134*(LEFT('[2]表三（录入表）'!$A$6:$A$134,LEN($A54))=$A54))</f>
        <v>1</v>
      </c>
      <c r="F54" s="184" t="str">
        <f t="shared" si="0"/>
        <v/>
      </c>
      <c r="G54" s="184">
        <f t="shared" si="1"/>
        <v>0.00892857142857143</v>
      </c>
      <c r="H54" s="188"/>
      <c r="I54" s="186"/>
      <c r="J54" s="192"/>
      <c r="K54" s="193"/>
      <c r="L54" s="193"/>
      <c r="M54" s="194"/>
      <c r="N54" s="194"/>
    </row>
    <row r="55" s="142" customFormat="1" ht="15.6" customHeight="1" spans="1:14">
      <c r="A55" s="185" t="s">
        <v>606</v>
      </c>
      <c r="B55" s="186" t="s">
        <v>607</v>
      </c>
      <c r="C55" s="189">
        <f>SUMPRODUCT('[2]表三（录入表）'!C$6:C$134*(LEFT('[2]表三（录入表）'!$A$6:$A$134,LEN($A55))=$A55))</f>
        <v>0</v>
      </c>
      <c r="D55" s="189">
        <f>SUMPRODUCT('[2]表三（录入表）'!D$6:D$134*(LEFT('[2]表三（录入表）'!$A$6:$A$134,LEN($A55))=$A55))</f>
        <v>0</v>
      </c>
      <c r="E55" s="189">
        <f>SUMPRODUCT('[2]表三（录入表）'!E$6:E$134*(LEFT('[2]表三（录入表）'!$A$6:$A$134,LEN($A55))=$A55))</f>
        <v>0</v>
      </c>
      <c r="F55" s="184" t="str">
        <f t="shared" si="0"/>
        <v/>
      </c>
      <c r="G55" s="184" t="str">
        <f t="shared" si="1"/>
        <v/>
      </c>
      <c r="H55" s="188"/>
      <c r="I55" s="186"/>
      <c r="J55" s="192"/>
      <c r="K55" s="193"/>
      <c r="L55" s="193"/>
      <c r="M55" s="194"/>
      <c r="N55" s="194"/>
    </row>
    <row r="56" s="142" customFormat="1" ht="15.6" customHeight="1" spans="1:14">
      <c r="A56" s="185" t="s">
        <v>608</v>
      </c>
      <c r="B56" s="186" t="s">
        <v>609</v>
      </c>
      <c r="C56" s="189">
        <f>SUMPRODUCT('[2]表三（录入表）'!C$6:C$134*(LEFT('[2]表三（录入表）'!$A$6:$A$134,LEN($A56))=$A56))</f>
        <v>0</v>
      </c>
      <c r="D56" s="189">
        <f>SUMPRODUCT('[2]表三（录入表）'!D$6:D$134*(LEFT('[2]表三（录入表）'!$A$6:$A$134,LEN($A56))=$A56))</f>
        <v>15</v>
      </c>
      <c r="E56" s="189">
        <f>SUMPRODUCT('[2]表三（录入表）'!E$6:E$134*(LEFT('[2]表三（录入表）'!$A$6:$A$134,LEN($A56))=$A56))</f>
        <v>0</v>
      </c>
      <c r="F56" s="184" t="str">
        <f t="shared" si="0"/>
        <v/>
      </c>
      <c r="G56" s="184">
        <f t="shared" si="1"/>
        <v>0</v>
      </c>
      <c r="H56" s="188"/>
      <c r="I56" s="186"/>
      <c r="J56" s="192"/>
      <c r="K56" s="193"/>
      <c r="L56" s="193"/>
      <c r="M56" s="194"/>
      <c r="N56" s="194"/>
    </row>
    <row r="57" s="142" customFormat="1" ht="15.6" customHeight="1" spans="1:14">
      <c r="A57" s="185" t="s">
        <v>610</v>
      </c>
      <c r="B57" s="186" t="s">
        <v>611</v>
      </c>
      <c r="C57" s="189">
        <f>SUMPRODUCT('[2]表三（录入表）'!C$6:C$134*(LEFT('[2]表三（录入表）'!$A$6:$A$134,LEN($A57))=$A57))</f>
        <v>0</v>
      </c>
      <c r="D57" s="189">
        <f>SUMPRODUCT('[2]表三（录入表）'!D$6:D$134*(LEFT('[2]表三（录入表）'!$A$6:$A$134,LEN($A57))=$A57))</f>
        <v>89</v>
      </c>
      <c r="E57" s="189">
        <f>SUMPRODUCT('[2]表三（录入表）'!E$6:E$134*(LEFT('[2]表三（录入表）'!$A$6:$A$134,LEN($A57))=$A57))</f>
        <v>0</v>
      </c>
      <c r="F57" s="184" t="str">
        <f t="shared" si="0"/>
        <v/>
      </c>
      <c r="G57" s="184">
        <f t="shared" si="1"/>
        <v>0</v>
      </c>
      <c r="H57" s="188"/>
      <c r="I57" s="186"/>
      <c r="J57" s="192"/>
      <c r="K57" s="193"/>
      <c r="L57" s="193"/>
      <c r="M57" s="194"/>
      <c r="N57" s="194"/>
    </row>
    <row r="58" s="142" customFormat="1" ht="15.6" customHeight="1" spans="1:14">
      <c r="A58" s="185" t="s">
        <v>612</v>
      </c>
      <c r="B58" s="186" t="s">
        <v>422</v>
      </c>
      <c r="C58" s="189">
        <f>SUMPRODUCT('[2]表三（录入表）'!C$6:C$134*(LEFT('[2]表三（录入表）'!$A$6:$A$134,LEN($A58))=$A58))</f>
        <v>70</v>
      </c>
      <c r="D58" s="189">
        <f>SUMPRODUCT('[2]表三（录入表）'!D$6:D$134*(LEFT('[2]表三（录入表）'!$A$6:$A$134,LEN($A58))=$A58))</f>
        <v>2066</v>
      </c>
      <c r="E58" s="189">
        <f>SUMPRODUCT('[2]表三（录入表）'!E$6:E$134*(LEFT('[2]表三（录入表）'!$A$6:$A$134,LEN($A58))=$A58))</f>
        <v>98.9</v>
      </c>
      <c r="F58" s="184">
        <f t="shared" si="0"/>
        <v>1.41285714285714</v>
      </c>
      <c r="G58" s="184">
        <f t="shared" si="1"/>
        <v>0.0478702807357212</v>
      </c>
      <c r="H58" s="188"/>
      <c r="I58" s="186"/>
      <c r="J58" s="192"/>
      <c r="K58" s="193"/>
      <c r="L58" s="193"/>
      <c r="M58" s="194"/>
      <c r="N58" s="194"/>
    </row>
    <row r="59" s="142" customFormat="1" ht="15.6" customHeight="1" spans="1:14">
      <c r="A59" s="185" t="s">
        <v>613</v>
      </c>
      <c r="B59" s="186" t="s">
        <v>614</v>
      </c>
      <c r="C59" s="189">
        <f>SUMPRODUCT('[2]表三（录入表）'!C$6:C$134*(LEFT('[2]表三（录入表）'!$A$6:$A$134,LEN($A59))=$A59))</f>
        <v>0</v>
      </c>
      <c r="D59" s="189">
        <f>SUMPRODUCT('[2]表三（录入表）'!D$6:D$134*(LEFT('[2]表三（录入表）'!$A$6:$A$134,LEN($A59))=$A59))</f>
        <v>90</v>
      </c>
      <c r="E59" s="189">
        <f>SUMPRODUCT('[2]表三（录入表）'!E$6:E$134*(LEFT('[2]表三（录入表）'!$A$6:$A$134,LEN($A59))=$A59))</f>
        <v>0</v>
      </c>
      <c r="F59" s="184" t="str">
        <f t="shared" si="0"/>
        <v/>
      </c>
      <c r="G59" s="184">
        <f t="shared" si="1"/>
        <v>0</v>
      </c>
      <c r="H59" s="188"/>
      <c r="I59" s="186"/>
      <c r="J59" s="192"/>
      <c r="K59" s="193"/>
      <c r="L59" s="193"/>
      <c r="M59" s="194"/>
      <c r="N59" s="194"/>
    </row>
    <row r="60" s="142" customFormat="1" ht="15.6" customHeight="1" spans="1:14">
      <c r="A60" s="185" t="s">
        <v>615</v>
      </c>
      <c r="B60" s="186" t="s">
        <v>424</v>
      </c>
      <c r="C60" s="189">
        <f>SUMPRODUCT('[2]表三（录入表）'!C$6:C$134*(LEFT('[2]表三（录入表）'!$A$6:$A$134,LEN($A60))=$A60))</f>
        <v>26</v>
      </c>
      <c r="D60" s="189">
        <f>SUMPRODUCT('[2]表三（录入表）'!D$6:D$134*(LEFT('[2]表三（录入表）'!$A$6:$A$134,LEN($A60))=$A60))</f>
        <v>143</v>
      </c>
      <c r="E60" s="189">
        <f>SUMPRODUCT('[2]表三（录入表）'!E$6:E$134*(LEFT('[2]表三（录入表）'!$A$6:$A$134,LEN($A60))=$A60))</f>
        <v>0</v>
      </c>
      <c r="F60" s="184">
        <f t="shared" si="0"/>
        <v>0</v>
      </c>
      <c r="G60" s="184">
        <f t="shared" si="1"/>
        <v>0</v>
      </c>
      <c r="H60" s="188"/>
      <c r="I60" s="186"/>
      <c r="J60" s="192"/>
      <c r="K60" s="193"/>
      <c r="L60" s="193"/>
      <c r="M60" s="194"/>
      <c r="N60" s="194"/>
    </row>
    <row r="61" s="142" customFormat="1" ht="15.6" customHeight="1" spans="1:17">
      <c r="A61" s="185" t="s">
        <v>616</v>
      </c>
      <c r="B61" s="186" t="s">
        <v>617</v>
      </c>
      <c r="C61" s="189">
        <f>SUMPRODUCT('[2]表三（录入表）'!C$6:C$134*(LEFT('[2]表三（录入表）'!$A$6:$A$134,LEN($A61))=$A61))</f>
        <v>0</v>
      </c>
      <c r="D61" s="189">
        <f>SUMPRODUCT('[2]表三（录入表）'!D$6:D$134*(LEFT('[2]表三（录入表）'!$A$6:$A$134,LEN($A61))=$A61))</f>
        <v>30</v>
      </c>
      <c r="E61" s="189">
        <f>SUMPRODUCT('[2]表三（录入表）'!E$6:E$134*(LEFT('[2]表三（录入表）'!$A$6:$A$134,LEN($A61))=$A61))</f>
        <v>0</v>
      </c>
      <c r="F61" s="184" t="str">
        <f t="shared" si="0"/>
        <v/>
      </c>
      <c r="G61" s="184">
        <f t="shared" si="1"/>
        <v>0</v>
      </c>
      <c r="H61" s="188"/>
      <c r="I61" s="186"/>
      <c r="J61" s="192"/>
      <c r="K61" s="193"/>
      <c r="L61" s="193"/>
      <c r="M61" s="194"/>
      <c r="N61" s="194"/>
      <c r="Q61" s="168"/>
    </row>
    <row r="62" s="168" customFormat="1" ht="15.6" customHeight="1" spans="1:17">
      <c r="A62" s="185" t="s">
        <v>618</v>
      </c>
      <c r="B62" s="186" t="s">
        <v>426</v>
      </c>
      <c r="C62" s="189">
        <f>SUMPRODUCT('[2]表三（录入表）'!C$6:C$134*(LEFT('[2]表三（录入表）'!$A$6:$A$134,LEN($A62))=$A62))</f>
        <v>286</v>
      </c>
      <c r="D62" s="189">
        <f>SUMPRODUCT('[2]表三（录入表）'!D$6:D$134*(LEFT('[2]表三（录入表）'!$A$6:$A$134,LEN($A62))=$A62))</f>
        <v>863</v>
      </c>
      <c r="E62" s="189">
        <f>SUMPRODUCT('[2]表三（录入表）'!E$6:E$134*(LEFT('[2]表三（录入表）'!$A$6:$A$134,LEN($A62))=$A62))</f>
        <v>243.9</v>
      </c>
      <c r="F62" s="184">
        <f t="shared" si="0"/>
        <v>0.852797202797203</v>
      </c>
      <c r="G62" s="184">
        <f t="shared" si="1"/>
        <v>0.282618771726535</v>
      </c>
      <c r="H62" s="188"/>
      <c r="I62" s="186"/>
      <c r="J62" s="192"/>
      <c r="K62" s="193"/>
      <c r="L62" s="193"/>
      <c r="M62" s="194"/>
      <c r="N62" s="194"/>
      <c r="Q62" s="142"/>
    </row>
    <row r="63" s="142" customFormat="1" ht="15.6" customHeight="1" spans="1:14">
      <c r="A63" s="185" t="s">
        <v>619</v>
      </c>
      <c r="B63" s="186" t="s">
        <v>428</v>
      </c>
      <c r="C63" s="189">
        <f>SUMPRODUCT('[2]表三（录入表）'!C$6:C$134*(LEFT('[2]表三（录入表）'!$A$6:$A$134,LEN($A63))=$A63))</f>
        <v>0</v>
      </c>
      <c r="D63" s="189">
        <f>SUMPRODUCT('[2]表三（录入表）'!D$6:D$134*(LEFT('[2]表三（录入表）'!$A$6:$A$134,LEN($A63))=$A63))</f>
        <v>8444</v>
      </c>
      <c r="E63" s="189">
        <f>SUMPRODUCT('[2]表三（录入表）'!E$6:E$134*(LEFT('[2]表三（录入表）'!$A$6:$A$134,LEN($A63))=$A63))</f>
        <v>1589</v>
      </c>
      <c r="F63" s="184" t="str">
        <f t="shared" si="0"/>
        <v/>
      </c>
      <c r="G63" s="184">
        <f t="shared" si="1"/>
        <v>0.188180956892468</v>
      </c>
      <c r="H63" s="188"/>
      <c r="I63" s="186"/>
      <c r="J63" s="192"/>
      <c r="K63" s="193"/>
      <c r="L63" s="193"/>
      <c r="M63" s="194"/>
      <c r="N63" s="194"/>
    </row>
    <row r="64" s="142" customFormat="1" ht="15.6" customHeight="1" spans="1:14">
      <c r="A64" s="185" t="s">
        <v>620</v>
      </c>
      <c r="B64" s="186" t="s">
        <v>621</v>
      </c>
      <c r="C64" s="189">
        <f>SUMPRODUCT('[2]表三（录入表）'!C$6:C$134*(LEFT('[2]表三（录入表）'!$A$6:$A$134,LEN($A64))=$A64))</f>
        <v>0</v>
      </c>
      <c r="D64" s="189">
        <f>SUMPRODUCT('[2]表三（录入表）'!D$6:D$134*(LEFT('[2]表三（录入表）'!$A$6:$A$134,LEN($A64))=$A64))</f>
        <v>0</v>
      </c>
      <c r="E64" s="189">
        <f>SUMPRODUCT('[2]表三（录入表）'!E$6:E$134*(LEFT('[2]表三（录入表）'!$A$6:$A$134,LEN($A64))=$A64))</f>
        <v>0</v>
      </c>
      <c r="F64" s="184" t="str">
        <f t="shared" si="0"/>
        <v/>
      </c>
      <c r="G64" s="184" t="str">
        <f t="shared" si="1"/>
        <v/>
      </c>
      <c r="H64" s="188"/>
      <c r="I64" s="186"/>
      <c r="J64" s="192"/>
      <c r="K64" s="193"/>
      <c r="L64" s="193"/>
      <c r="M64" s="194"/>
      <c r="N64" s="194"/>
    </row>
    <row r="65" s="142" customFormat="1" ht="15.6" customHeight="1" spans="1:14">
      <c r="A65" s="185" t="s">
        <v>622</v>
      </c>
      <c r="B65" s="186" t="s">
        <v>623</v>
      </c>
      <c r="C65" s="189">
        <f>SUMPRODUCT('[2]表三（录入表）'!C$6:C$134*(LEFT('[2]表三（录入表）'!$A$6:$A$134,LEN($A65))=$A65))</f>
        <v>3234</v>
      </c>
      <c r="D65" s="189">
        <f>SUMPRODUCT('[2]表三（录入表）'!D$6:D$134*(LEFT('[2]表三（录入表）'!$A$6:$A$134,LEN($A65))=$A65))</f>
        <v>8665</v>
      </c>
      <c r="E65" s="189">
        <f>SUMPRODUCT('[2]表三（录入表）'!E$6:E$134*(LEFT('[2]表三（录入表）'!$A$6:$A$134,LEN($A65))=$A65))</f>
        <v>1632</v>
      </c>
      <c r="F65" s="184">
        <f t="shared" si="0"/>
        <v>0.504638218923933</v>
      </c>
      <c r="G65" s="184">
        <f t="shared" si="1"/>
        <v>0.188343912290825</v>
      </c>
      <c r="H65" s="188"/>
      <c r="I65" s="186"/>
      <c r="J65" s="192"/>
      <c r="K65" s="193"/>
      <c r="L65" s="193"/>
      <c r="M65" s="194"/>
      <c r="N65" s="194"/>
    </row>
    <row r="66" s="142" customFormat="1" ht="15.6" customHeight="1" spans="1:14">
      <c r="A66" s="185" t="s">
        <v>624</v>
      </c>
      <c r="B66" s="186" t="s">
        <v>431</v>
      </c>
      <c r="C66" s="189">
        <f>SUMPRODUCT('[2]表三（录入表）'!C$6:C$134*(LEFT('[2]表三（录入表）'!$A$6:$A$134,LEN($A66))=$A66))</f>
        <v>0</v>
      </c>
      <c r="D66" s="189">
        <f>SUMPRODUCT('[2]表三（录入表）'!D$6:D$134*(LEFT('[2]表三（录入表）'!$A$6:$A$134,LEN($A66))=$A66))</f>
        <v>2787</v>
      </c>
      <c r="E66" s="189">
        <f>SUMPRODUCT('[2]表三（录入表）'!E$6:E$134*(LEFT('[2]表三（录入表）'!$A$6:$A$134,LEN($A66))=$A66))</f>
        <v>0</v>
      </c>
      <c r="F66" s="184" t="str">
        <f t="shared" si="0"/>
        <v/>
      </c>
      <c r="G66" s="184">
        <f t="shared" si="1"/>
        <v>0</v>
      </c>
      <c r="H66" s="188"/>
      <c r="I66" s="186"/>
      <c r="J66" s="192"/>
      <c r="K66" s="193"/>
      <c r="L66" s="193"/>
      <c r="M66" s="194"/>
      <c r="N66" s="194"/>
    </row>
    <row r="67" s="142" customFormat="1" ht="15.6" customHeight="1" spans="1:14">
      <c r="A67" s="185" t="s">
        <v>625</v>
      </c>
      <c r="B67" s="186" t="s">
        <v>626</v>
      </c>
      <c r="C67" s="189">
        <f>SUMPRODUCT('[2]表三（录入表）'!C$6:C$134*(LEFT('[2]表三（录入表）'!$A$6:$A$134,LEN($A67))=$A67))</f>
        <v>0</v>
      </c>
      <c r="D67" s="189">
        <f>SUMPRODUCT('[2]表三（录入表）'!D$6:D$134*(LEFT('[2]表三（录入表）'!$A$6:$A$134,LEN($A67))=$A67))</f>
        <v>0</v>
      </c>
      <c r="E67" s="189">
        <f>SUMPRODUCT('[2]表三（录入表）'!E$6:E$134*(LEFT('[2]表三（录入表）'!$A$6:$A$134,LEN($A67))=$A67))</f>
        <v>0</v>
      </c>
      <c r="F67" s="184" t="str">
        <f t="shared" si="0"/>
        <v/>
      </c>
      <c r="G67" s="184" t="str">
        <f t="shared" si="1"/>
        <v/>
      </c>
      <c r="H67" s="188"/>
      <c r="I67" s="186"/>
      <c r="J67" s="192"/>
      <c r="K67" s="193"/>
      <c r="L67" s="193"/>
      <c r="M67" s="194"/>
      <c r="N67" s="194"/>
    </row>
    <row r="68" s="142" customFormat="1" ht="15.6" customHeight="1" spans="1:14">
      <c r="A68" s="185" t="s">
        <v>627</v>
      </c>
      <c r="B68" s="186" t="s">
        <v>628</v>
      </c>
      <c r="C68" s="189">
        <f>SUMPRODUCT('[2]表三（录入表）'!C$6:C$134*(LEFT('[2]表三（录入表）'!$A$6:$A$134,LEN($A68))=$A68))</f>
        <v>14</v>
      </c>
      <c r="D68" s="189">
        <f>SUMPRODUCT('[2]表三（录入表）'!D$6:D$134*(LEFT('[2]表三（录入表）'!$A$6:$A$134,LEN($A68))=$A68))</f>
        <v>4</v>
      </c>
      <c r="E68" s="189">
        <f>SUMPRODUCT('[2]表三（录入表）'!E$6:E$134*(LEFT('[2]表三（录入表）'!$A$6:$A$134,LEN($A68))=$A68))</f>
        <v>0</v>
      </c>
      <c r="F68" s="184">
        <f t="shared" si="0"/>
        <v>0</v>
      </c>
      <c r="G68" s="184">
        <f t="shared" si="1"/>
        <v>0</v>
      </c>
      <c r="H68" s="188"/>
      <c r="I68" s="186"/>
      <c r="J68" s="192"/>
      <c r="K68" s="193"/>
      <c r="L68" s="193"/>
      <c r="M68" s="194"/>
      <c r="N68" s="194"/>
    </row>
    <row r="69" s="142" customFormat="1" ht="15.6" customHeight="1" spans="1:14">
      <c r="A69" s="185" t="s">
        <v>629</v>
      </c>
      <c r="B69" s="186" t="s">
        <v>630</v>
      </c>
      <c r="C69" s="189">
        <f>SUMPRODUCT('[2]表三（录入表）'!C$6:C$134*(LEFT('[2]表三（录入表）'!$A$6:$A$134,LEN($A69))=$A69))</f>
        <v>0</v>
      </c>
      <c r="D69" s="189">
        <f>SUMPRODUCT('[2]表三（录入表）'!D$6:D$134*(LEFT('[2]表三（录入表）'!$A$6:$A$134,LEN($A69))=$A69))</f>
        <v>0</v>
      </c>
      <c r="E69" s="189">
        <f>SUMPRODUCT('[2]表三（录入表）'!E$6:E$134*(LEFT('[2]表三（录入表）'!$A$6:$A$134,LEN($A69))=$A69))</f>
        <v>0</v>
      </c>
      <c r="F69" s="184" t="str">
        <f t="shared" si="0"/>
        <v/>
      </c>
      <c r="G69" s="184" t="str">
        <f t="shared" si="1"/>
        <v/>
      </c>
      <c r="H69" s="188"/>
      <c r="I69" s="186"/>
      <c r="J69" s="192"/>
      <c r="K69" s="193"/>
      <c r="L69" s="193"/>
      <c r="M69" s="194"/>
      <c r="N69" s="194"/>
    </row>
    <row r="70" s="142" customFormat="1" ht="15.6" customHeight="1" spans="1:14">
      <c r="A70" s="185" t="s">
        <v>631</v>
      </c>
      <c r="B70" s="186" t="s">
        <v>632</v>
      </c>
      <c r="C70" s="189">
        <f>SUMPRODUCT('[2]表三（录入表）'!C$6:C$134*(LEFT('[2]表三（录入表）'!$A$6:$A$134,LEN($A70))=$A70))</f>
        <v>0</v>
      </c>
      <c r="D70" s="189">
        <f>SUMPRODUCT('[2]表三（录入表）'!D$6:D$134*(LEFT('[2]表三（录入表）'!$A$6:$A$134,LEN($A70))=$A70))</f>
        <v>0</v>
      </c>
      <c r="E70" s="189">
        <f>SUMPRODUCT('[2]表三（录入表）'!E$6:E$134*(LEFT('[2]表三（录入表）'!$A$6:$A$134,LEN($A70))=$A70))</f>
        <v>0</v>
      </c>
      <c r="F70" s="184" t="str">
        <f t="shared" si="0"/>
        <v/>
      </c>
      <c r="G70" s="184" t="str">
        <f t="shared" si="1"/>
        <v/>
      </c>
      <c r="H70" s="188"/>
      <c r="I70" s="186"/>
      <c r="J70" s="192"/>
      <c r="K70" s="193"/>
      <c r="L70" s="193"/>
      <c r="M70" s="194"/>
      <c r="N70" s="194"/>
    </row>
    <row r="71" s="142" customFormat="1" ht="15.6" customHeight="1" spans="1:14">
      <c r="A71" s="185" t="s">
        <v>633</v>
      </c>
      <c r="B71" s="186" t="s">
        <v>433</v>
      </c>
      <c r="C71" s="189">
        <f>SUMPRODUCT('[2]表三（录入表）'!C$6:C$134*(LEFT('[2]表三（录入表）'!$A$6:$A$134,LEN($A71))=$A71))</f>
        <v>0</v>
      </c>
      <c r="D71" s="189">
        <f>SUMPRODUCT('[2]表三（录入表）'!D$6:D$134*(LEFT('[2]表三（录入表）'!$A$6:$A$134,LEN($A71))=$A71))</f>
        <v>1419</v>
      </c>
      <c r="E71" s="189">
        <f>SUMPRODUCT('[2]表三（录入表）'!E$6:E$134*(LEFT('[2]表三（录入表）'!$A$6:$A$134,LEN($A71))=$A71))</f>
        <v>0</v>
      </c>
      <c r="F71" s="184" t="str">
        <f t="shared" ref="F71:F95" si="5">IFERROR($E71/C71,"")</f>
        <v/>
      </c>
      <c r="G71" s="184">
        <f t="shared" ref="G71:G95" si="6">IFERROR($E71/D71,"")</f>
        <v>0</v>
      </c>
      <c r="H71" s="188"/>
      <c r="I71" s="186"/>
      <c r="J71" s="192"/>
      <c r="K71" s="193"/>
      <c r="L71" s="193"/>
      <c r="M71" s="194"/>
      <c r="N71" s="194"/>
    </row>
    <row r="72" s="142" customFormat="1" ht="15.6" customHeight="1" spans="1:14">
      <c r="A72" s="185" t="s">
        <v>634</v>
      </c>
      <c r="B72" s="186" t="s">
        <v>635</v>
      </c>
      <c r="C72" s="189">
        <f>SUMPRODUCT('[2]表三（录入表）'!C$6:C$134*(LEFT('[2]表三（录入表）'!$A$6:$A$134,LEN($A72))=$A72))</f>
        <v>0</v>
      </c>
      <c r="D72" s="189">
        <f>SUMPRODUCT('[2]表三（录入表）'!D$6:D$134*(LEFT('[2]表三（录入表）'!$A$6:$A$134,LEN($A72))=$A72))</f>
        <v>0</v>
      </c>
      <c r="E72" s="189">
        <f>SUMPRODUCT('[2]表三（录入表）'!E$6:E$134*(LEFT('[2]表三（录入表）'!$A$6:$A$134,LEN($A72))=$A72))</f>
        <v>0</v>
      </c>
      <c r="F72" s="184" t="str">
        <f t="shared" si="5"/>
        <v/>
      </c>
      <c r="G72" s="184" t="str">
        <f t="shared" si="6"/>
        <v/>
      </c>
      <c r="H72" s="188"/>
      <c r="I72" s="186"/>
      <c r="J72" s="192"/>
      <c r="K72" s="193"/>
      <c r="L72" s="193"/>
      <c r="M72" s="194"/>
      <c r="N72" s="194"/>
    </row>
    <row r="73" s="142" customFormat="1" ht="15.6" customHeight="1" spans="1:14">
      <c r="A73" s="185" t="s">
        <v>636</v>
      </c>
      <c r="B73" s="186" t="s">
        <v>637</v>
      </c>
      <c r="C73" s="189">
        <f>SUMPRODUCT('[2]表三（录入表）'!C$6:C$134*(LEFT('[2]表三（录入表）'!$A$6:$A$134,LEN($A73))=$A73))</f>
        <v>0</v>
      </c>
      <c r="D73" s="189">
        <f>SUMPRODUCT('[2]表三（录入表）'!D$6:D$134*(LEFT('[2]表三（录入表）'!$A$6:$A$134,LEN($A73))=$A73))</f>
        <v>198</v>
      </c>
      <c r="E73" s="189">
        <f>SUMPRODUCT('[2]表三（录入表）'!E$6:E$134*(LEFT('[2]表三（录入表）'!$A$6:$A$134,LEN($A73))=$A73))</f>
        <v>0</v>
      </c>
      <c r="F73" s="184" t="str">
        <f t="shared" si="5"/>
        <v/>
      </c>
      <c r="G73" s="184">
        <f t="shared" si="6"/>
        <v>0</v>
      </c>
      <c r="H73" s="188"/>
      <c r="I73" s="186"/>
      <c r="J73" s="192"/>
      <c r="K73" s="193"/>
      <c r="L73" s="193"/>
      <c r="M73" s="194"/>
      <c r="N73" s="194"/>
    </row>
    <row r="74" s="142" customFormat="1" ht="15.6" customHeight="1" spans="1:14">
      <c r="A74" s="185" t="s">
        <v>638</v>
      </c>
      <c r="B74" s="186" t="s">
        <v>639</v>
      </c>
      <c r="C74" s="189">
        <f>SUMPRODUCT('[2]表三（录入表）'!C$6:C$134*(LEFT('[2]表三（录入表）'!$A$6:$A$134,LEN($A74))=$A74))</f>
        <v>0</v>
      </c>
      <c r="D74" s="189">
        <f>SUMPRODUCT('[2]表三（录入表）'!D$6:D$134*(LEFT('[2]表三（录入表）'!$A$6:$A$134,LEN($A74))=$A74))</f>
        <v>50</v>
      </c>
      <c r="E74" s="189">
        <f>SUMPRODUCT('[2]表三（录入表）'!E$6:E$134*(LEFT('[2]表三（录入表）'!$A$6:$A$134,LEN($A74))=$A74))</f>
        <v>0</v>
      </c>
      <c r="F74" s="184" t="str">
        <f t="shared" si="5"/>
        <v/>
      </c>
      <c r="G74" s="184">
        <f t="shared" si="6"/>
        <v>0</v>
      </c>
      <c r="H74" s="188"/>
      <c r="I74" s="186"/>
      <c r="J74" s="192"/>
      <c r="K74" s="193"/>
      <c r="L74" s="193"/>
      <c r="M74" s="194"/>
      <c r="N74" s="194"/>
    </row>
    <row r="75" s="142" customFormat="1" ht="15.6" customHeight="1" spans="1:14">
      <c r="A75" s="185" t="s">
        <v>640</v>
      </c>
      <c r="B75" s="186" t="s">
        <v>641</v>
      </c>
      <c r="C75" s="187">
        <f>SUMPRODUCT('[2]表三（录入表）'!C$6:C$134*(LEFT('[2]表三（录入表）'!$A$6:$A$134,LEN($A75))=$A75))</f>
        <v>0</v>
      </c>
      <c r="D75" s="183">
        <f>SUMPRODUCT('[2]表三（录入表）'!D$6:D$134*(LEFT('[2]表三（录入表）'!$A$6:$A$134,LEN($A75))=$A75))</f>
        <v>0</v>
      </c>
      <c r="E75" s="183">
        <f>SUMPRODUCT('[2]表三（录入表）'!E$6:E$134*(LEFT('[2]表三（录入表）'!$A$6:$A$134,LEN($A75))=$A75))</f>
        <v>0</v>
      </c>
      <c r="F75" s="184" t="str">
        <f t="shared" si="5"/>
        <v/>
      </c>
      <c r="G75" s="184" t="str">
        <f t="shared" si="6"/>
        <v/>
      </c>
      <c r="H75" s="185" t="s">
        <v>642</v>
      </c>
      <c r="I75" s="186" t="s">
        <v>643</v>
      </c>
      <c r="J75" s="187">
        <f>SUMPRODUCT('[2]表三（录入表）'!C$6:C$134*(LEFT('[2]表三（录入表）'!$A$6:$A$134,LEN($H75))=$H75))</f>
        <v>40000</v>
      </c>
      <c r="K75" s="183">
        <f>SUMPRODUCT('[2]表三（录入表）'!D$6:D$134*(LEFT('[2]表三（录入表）'!$A$6:$A$134,LEN($H75))=$H75))</f>
        <v>35700</v>
      </c>
      <c r="L75" s="183">
        <f>SUMPRODUCT('[2]表三（录入表）'!E$6:E$134*(LEFT('[2]表三（录入表）'!$A$6:$A$134,LEN($H75))=$H75))</f>
        <v>38000</v>
      </c>
      <c r="M75" s="191">
        <f t="shared" ref="M75:M80" si="7">IFERROR($L75/J75,"")</f>
        <v>0.95</v>
      </c>
      <c r="N75" s="191">
        <f t="shared" ref="N75:N80" si="8">IFERROR($L75/K75,"")</f>
        <v>1.06442577030812</v>
      </c>
    </row>
    <row r="76" s="142" customFormat="1" ht="15.6" customHeight="1" spans="1:14">
      <c r="A76" s="185" t="s">
        <v>644</v>
      </c>
      <c r="B76" s="186" t="s">
        <v>645</v>
      </c>
      <c r="C76" s="189">
        <f>SUMPRODUCT('[2]表三（录入表）'!C$6:C$134*(LEFT('[2]表三（录入表）'!$A$6:$A$134,LEN($A76))=$A76))</f>
        <v>0</v>
      </c>
      <c r="D76" s="189">
        <f>SUMPRODUCT('[2]表三（录入表）'!D$6:D$134*(LEFT('[2]表三（录入表）'!$A$6:$A$134,LEN($A76))=$A76))</f>
        <v>0</v>
      </c>
      <c r="E76" s="189">
        <f>SUMPRODUCT('[2]表三（录入表）'!E$6:E$134*(LEFT('[2]表三（录入表）'!$A$6:$A$134,LEN($A76))=$A76))</f>
        <v>0</v>
      </c>
      <c r="F76" s="184" t="str">
        <f t="shared" si="5"/>
        <v/>
      </c>
      <c r="G76" s="184" t="str">
        <f t="shared" si="6"/>
        <v/>
      </c>
      <c r="H76" s="185" t="s">
        <v>646</v>
      </c>
      <c r="I76" s="186" t="s">
        <v>647</v>
      </c>
      <c r="J76" s="189">
        <f>SUMPRODUCT('[2]表三（录入表）'!C$6:C$134*(LEFT('[2]表三（录入表）'!$A$6:$A$134,LEN($H76))=$H76))</f>
        <v>5034</v>
      </c>
      <c r="K76" s="189">
        <f>SUMPRODUCT('[2]表三（录入表）'!D$6:D$134*(LEFT('[2]表三（录入表）'!$A$6:$A$134,LEN($H76))=$H76))</f>
        <v>5034</v>
      </c>
      <c r="L76" s="189">
        <f>SUMPRODUCT('[2]表三（录入表）'!E$6:E$134*(LEFT('[2]表三（录入表）'!$A$6:$A$134,LEN($H76))=$H76))</f>
        <v>5034</v>
      </c>
      <c r="M76" s="191">
        <f t="shared" si="7"/>
        <v>1</v>
      </c>
      <c r="N76" s="191">
        <f t="shared" si="8"/>
        <v>1</v>
      </c>
    </row>
    <row r="77" s="142" customFormat="1" ht="15.6" customHeight="1" spans="1:14">
      <c r="A77" s="185" t="s">
        <v>648</v>
      </c>
      <c r="B77" s="186" t="s">
        <v>649</v>
      </c>
      <c r="C77" s="189">
        <f>SUMPRODUCT('[2]表三（录入表）'!C$6:C$134*(LEFT('[2]表三（录入表）'!$A$6:$A$134,LEN($A77))=$A77))</f>
        <v>0</v>
      </c>
      <c r="D77" s="189">
        <f>SUMPRODUCT('[2]表三（录入表）'!D$6:D$134*(LEFT('[2]表三（录入表）'!$A$6:$A$134,LEN($A77))=$A77))</f>
        <v>0</v>
      </c>
      <c r="E77" s="189">
        <f>SUMPRODUCT('[2]表三（录入表）'!E$6:E$134*(LEFT('[2]表三（录入表）'!$A$6:$A$134,LEN($A77))=$A77))</f>
        <v>0</v>
      </c>
      <c r="F77" s="184" t="str">
        <f t="shared" si="5"/>
        <v/>
      </c>
      <c r="G77" s="184" t="str">
        <f t="shared" si="6"/>
        <v/>
      </c>
      <c r="H77" s="185" t="s">
        <v>650</v>
      </c>
      <c r="I77" s="186" t="s">
        <v>651</v>
      </c>
      <c r="J77" s="189">
        <f>SUMPRODUCT('[2]表三（录入表）'!C$6:C$134*(LEFT('[2]表三（录入表）'!$A$6:$A$134,LEN($H77))=$H77))</f>
        <v>34966</v>
      </c>
      <c r="K77" s="189">
        <f>SUMPRODUCT('[2]表三（录入表）'!D$6:D$134*(LEFT('[2]表三（录入表）'!$A$6:$A$134,LEN($H77))=$H77))</f>
        <v>30666</v>
      </c>
      <c r="L77" s="189">
        <f>SUMPRODUCT('[2]表三（录入表）'!E$6:E$134*(LEFT('[2]表三（录入表）'!$A$6:$A$134,LEN($H77))=$H77))</f>
        <v>32966</v>
      </c>
      <c r="M77" s="191">
        <f t="shared" si="7"/>
        <v>0.942801578676429</v>
      </c>
      <c r="N77" s="191">
        <f t="shared" si="8"/>
        <v>1.07500163047023</v>
      </c>
    </row>
    <row r="78" s="142" customFormat="1" ht="15.6" customHeight="1" spans="1:14">
      <c r="A78" s="185" t="s">
        <v>652</v>
      </c>
      <c r="B78" s="186" t="s">
        <v>653</v>
      </c>
      <c r="C78" s="187">
        <f>SUMPRODUCT('[2]表三（录入表）'!C$6:C$134*(LEFT('[2]表三（录入表）'!$A$6:$A$134,LEN($A78))=$A78))</f>
        <v>182</v>
      </c>
      <c r="D78" s="187">
        <f>SUMPRODUCT('[2]表三（录入表）'!D$6:D$134*(LEFT('[2]表三（录入表）'!$A$6:$A$134,LEN($A78))=$A78))</f>
        <v>182</v>
      </c>
      <c r="E78" s="187">
        <f>SUMPRODUCT('[2]表三（录入表）'!E$6:E$134*(LEFT('[2]表三（录入表）'!$A$6:$A$134,LEN($A78))=$A78))</f>
        <v>6815</v>
      </c>
      <c r="F78" s="184">
        <f t="shared" si="5"/>
        <v>37.4450549450549</v>
      </c>
      <c r="G78" s="184">
        <f t="shared" si="6"/>
        <v>37.4450549450549</v>
      </c>
      <c r="H78" s="185" t="s">
        <v>654</v>
      </c>
      <c r="I78" s="186" t="s">
        <v>655</v>
      </c>
      <c r="J78" s="187">
        <f>SUMPRODUCT('[2]表三（录入表）'!C$6:C$134*(LEFT('[2]表三（录入表）'!$A$6:$A$134,LEN($H78))=$H78))</f>
        <v>0</v>
      </c>
      <c r="K78" s="183">
        <f>SUMPRODUCT('[2]表三（录入表）'!D$6:D$134*(LEFT('[2]表三（录入表）'!$A$6:$A$134,LEN($H78))=$H78))</f>
        <v>10505</v>
      </c>
      <c r="L78" s="183">
        <f>SUMPRODUCT('[2]表三（录入表）'!E$6:E$134*(LEFT('[2]表三（录入表）'!$A$6:$A$134,LEN($H78))=$H78))</f>
        <v>0</v>
      </c>
      <c r="M78" s="191" t="str">
        <f t="shared" si="7"/>
        <v/>
      </c>
      <c r="N78" s="191">
        <f t="shared" si="8"/>
        <v>0</v>
      </c>
    </row>
    <row r="79" s="142" customFormat="1" ht="15.6" customHeight="1" spans="1:14">
      <c r="A79" s="185" t="s">
        <v>656</v>
      </c>
      <c r="B79" s="186" t="s">
        <v>657</v>
      </c>
      <c r="C79" s="187">
        <f>SUMPRODUCT('[2]表三（录入表）'!C$6:C$134*(LEFT('[2]表三（录入表）'!$A$6:$A$134,LEN($A79))=$A79))</f>
        <v>50000</v>
      </c>
      <c r="D79" s="183">
        <f>SUMPRODUCT('[2]表三（录入表）'!D$6:D$134*(LEFT('[2]表三（录入表）'!$A$6:$A$134,LEN($A79))=$A79))</f>
        <v>30000</v>
      </c>
      <c r="E79" s="183">
        <f>SUMPRODUCT('[2]表三（录入表）'!E$6:E$134*(LEFT('[2]表三（录入表）'!$A$6:$A$134,LEN($A79))=$A79))</f>
        <v>20000</v>
      </c>
      <c r="F79" s="184">
        <f t="shared" si="5"/>
        <v>0.4</v>
      </c>
      <c r="G79" s="184">
        <f t="shared" si="6"/>
        <v>0.666666666666667</v>
      </c>
      <c r="H79" s="209" t="s">
        <v>658</v>
      </c>
      <c r="I79" s="186" t="s">
        <v>659</v>
      </c>
      <c r="J79" s="187">
        <f>SUMPRODUCT('[2]表三（录入表）'!C$6:C$134*(LEFT('[2]表三（录入表）'!$A$6:$A$134,LEN($H79))=$H79))</f>
        <v>0</v>
      </c>
      <c r="K79" s="183">
        <f>SUMPRODUCT('[2]表三（录入表）'!D$6:D$134*(LEFT('[2]表三（录入表）'!$A$6:$A$134,LEN($H79))=$H79))</f>
        <v>6815</v>
      </c>
      <c r="L79" s="183">
        <f>SUMPRODUCT('[2]表三（录入表）'!E$6:E$134*(LEFT('[2]表三（录入表）'!$A$6:$A$134,LEN($H79))=$H79))</f>
        <v>1590</v>
      </c>
      <c r="M79" s="191" t="str">
        <f t="shared" si="7"/>
        <v/>
      </c>
      <c r="N79" s="191">
        <f t="shared" si="8"/>
        <v>0.233308877476156</v>
      </c>
    </row>
    <row r="80" s="142" customFormat="1" ht="15.6" customHeight="1" spans="1:14">
      <c r="A80" s="185" t="s">
        <v>660</v>
      </c>
      <c r="B80" s="186" t="s">
        <v>661</v>
      </c>
      <c r="C80" s="187">
        <f>SUMPRODUCT('[2]表三（录入表）'!C$6:C$134*(LEFT('[2]表三（录入表）'!$A$6:$A$134,LEN($A80))=$A80))</f>
        <v>50000</v>
      </c>
      <c r="D80" s="183">
        <f>SUMPRODUCT('[2]表三（录入表）'!D$6:D$134*(LEFT('[2]表三（录入表）'!$A$6:$A$134,LEN($A80))=$A80))</f>
        <v>30000</v>
      </c>
      <c r="E80" s="183">
        <f>SUMPRODUCT('[2]表三（录入表）'!E$6:E$134*(LEFT('[2]表三（录入表）'!$A$6:$A$134,LEN($A80))=$A80))</f>
        <v>20000</v>
      </c>
      <c r="F80" s="184">
        <f t="shared" si="5"/>
        <v>0.4</v>
      </c>
      <c r="G80" s="184">
        <f t="shared" si="6"/>
        <v>0.666666666666667</v>
      </c>
      <c r="H80" s="209" t="s">
        <v>662</v>
      </c>
      <c r="I80" s="186" t="s">
        <v>663</v>
      </c>
      <c r="J80" s="189">
        <f>SUMPRODUCT('[2]表三（录入表）'!C$6:C$134*(LEFT('[2]表三（录入表）'!$A$6:$A$134,LEN($H80))=$H80))</f>
        <v>0</v>
      </c>
      <c r="K80" s="189">
        <f>SUMPRODUCT('[2]表三（录入表）'!D$6:D$134*(LEFT('[2]表三（录入表）'!$A$6:$A$134,LEN($H80))=$H80))</f>
        <v>6815</v>
      </c>
      <c r="L80" s="189">
        <f>SUMPRODUCT('[2]表三（录入表）'!E$6:E$134*(LEFT('[2]表三（录入表）'!$A$6:$A$134,LEN($H80))=$H80))</f>
        <v>1590</v>
      </c>
      <c r="M80" s="191" t="str">
        <f t="shared" si="7"/>
        <v/>
      </c>
      <c r="N80" s="191">
        <f t="shared" si="8"/>
        <v>0.233308877476156</v>
      </c>
    </row>
    <row r="81" s="142" customFormat="1" ht="15.6" customHeight="1" spans="1:14">
      <c r="A81" s="185" t="s">
        <v>664</v>
      </c>
      <c r="B81" s="186" t="s">
        <v>665</v>
      </c>
      <c r="C81" s="189">
        <f>SUMPRODUCT('[2]表三（录入表）'!C$6:C$134*(LEFT('[2]表三（录入表）'!$A$6:$A$134,LEN($A81))=$A81))</f>
        <v>50000</v>
      </c>
      <c r="D81" s="189">
        <f>SUMPRODUCT('[2]表三（录入表）'!D$6:D$134*(LEFT('[2]表三（录入表）'!$A$6:$A$134,LEN($A81))=$A81))</f>
        <v>30000</v>
      </c>
      <c r="E81" s="189">
        <f>SUMPRODUCT('[2]表三（录入表）'!E$6:E$134*(LEFT('[2]表三（录入表）'!$A$6:$A$134,LEN($A81))=$A81))</f>
        <v>20000</v>
      </c>
      <c r="F81" s="184">
        <f t="shared" si="5"/>
        <v>0.4</v>
      </c>
      <c r="G81" s="184">
        <f t="shared" si="6"/>
        <v>0.666666666666667</v>
      </c>
      <c r="H81" s="188"/>
      <c r="I81" s="186"/>
      <c r="J81" s="192"/>
      <c r="K81" s="193"/>
      <c r="L81" s="193"/>
      <c r="M81" s="194"/>
      <c r="N81" s="194"/>
    </row>
    <row r="82" s="142" customFormat="1" ht="15.6" customHeight="1" spans="1:14">
      <c r="A82" s="185" t="s">
        <v>666</v>
      </c>
      <c r="B82" s="186" t="s">
        <v>667</v>
      </c>
      <c r="C82" s="189">
        <f>SUMPRODUCT('[2]表三（录入表）'!C$6:C$134*(LEFT('[2]表三（录入表）'!$A$6:$A$134,LEN($A82))=$A82))</f>
        <v>0</v>
      </c>
      <c r="D82" s="189">
        <f>SUMPRODUCT('[2]表三（录入表）'!D$6:D$134*(LEFT('[2]表三（录入表）'!$A$6:$A$134,LEN($A82))=$A82))</f>
        <v>0</v>
      </c>
      <c r="E82" s="189">
        <f>SUMPRODUCT('[2]表三（录入表）'!E$6:E$134*(LEFT('[2]表三（录入表）'!$A$6:$A$134,LEN($A82))=$A82))</f>
        <v>0</v>
      </c>
      <c r="F82" s="184" t="str">
        <f t="shared" si="5"/>
        <v/>
      </c>
      <c r="G82" s="184" t="str">
        <f t="shared" si="6"/>
        <v/>
      </c>
      <c r="H82" s="188"/>
      <c r="I82" s="186"/>
      <c r="J82" s="192"/>
      <c r="K82" s="193"/>
      <c r="L82" s="193"/>
      <c r="M82" s="194"/>
      <c r="N82" s="194"/>
    </row>
    <row r="83" s="142" customFormat="1" ht="15.6" customHeight="1" spans="1:14">
      <c r="A83" s="185" t="s">
        <v>668</v>
      </c>
      <c r="B83" s="186" t="s">
        <v>669</v>
      </c>
      <c r="C83" s="189">
        <f>SUMPRODUCT('[2]表三（录入表）'!C$6:C$134*(LEFT('[2]表三（录入表）'!$A$6:$A$134,LEN($A83))=$A83))</f>
        <v>0</v>
      </c>
      <c r="D83" s="189">
        <f>SUMPRODUCT('[2]表三（录入表）'!D$6:D$134*(LEFT('[2]表三（录入表）'!$A$6:$A$134,LEN($A83))=$A83))</f>
        <v>0</v>
      </c>
      <c r="E83" s="189">
        <f>SUMPRODUCT('[2]表三（录入表）'!E$6:E$134*(LEFT('[2]表三（录入表）'!$A$6:$A$134,LEN($A83))=$A83))</f>
        <v>0</v>
      </c>
      <c r="F83" s="184" t="str">
        <f t="shared" si="5"/>
        <v/>
      </c>
      <c r="G83" s="184" t="str">
        <f t="shared" si="6"/>
        <v/>
      </c>
      <c r="H83" s="188"/>
      <c r="I83" s="186"/>
      <c r="J83" s="192"/>
      <c r="K83" s="193"/>
      <c r="L83" s="193"/>
      <c r="M83" s="194"/>
      <c r="N83" s="194"/>
    </row>
    <row r="84" s="142" customFormat="1" ht="15.6" customHeight="1" spans="1:14">
      <c r="A84" s="185" t="s">
        <v>670</v>
      </c>
      <c r="B84" s="186" t="s">
        <v>671</v>
      </c>
      <c r="C84" s="187">
        <f>SUMPRODUCT('[2]表三（录入表）'!C$6:C$134*(LEFT('[2]表三（录入表）'!$A$6:$A$134,LEN($A84))=$A84))</f>
        <v>0</v>
      </c>
      <c r="D84" s="183">
        <f>SUMPRODUCT('[2]表三（录入表）'!D$6:D$134*(LEFT('[2]表三（录入表）'!$A$6:$A$134,LEN($A84))=$A84))</f>
        <v>19600</v>
      </c>
      <c r="E84" s="183">
        <f>SUMPRODUCT('[2]表三（录入表）'!E$6:E$134*(LEFT('[2]表三（录入表）'!$A$6:$A$134,LEN($A84))=$A84))</f>
        <v>0</v>
      </c>
      <c r="F84" s="184" t="str">
        <f t="shared" si="5"/>
        <v/>
      </c>
      <c r="G84" s="184">
        <f t="shared" si="6"/>
        <v>0</v>
      </c>
      <c r="H84" s="185" t="s">
        <v>672</v>
      </c>
      <c r="I84" s="186" t="s">
        <v>673</v>
      </c>
      <c r="J84" s="187">
        <f>SUMPRODUCT('[2]表三（录入表）'!C$6:C$134*(LEFT('[2]表三（录入表）'!$A$6:$A$134,LEN($H84))=$H84))</f>
        <v>0</v>
      </c>
      <c r="K84" s="183">
        <f>SUMPRODUCT('[2]表三（录入表）'!D$6:D$134*(LEFT('[2]表三（录入表）'!$A$6:$A$134,LEN($H84))=$H84))</f>
        <v>0</v>
      </c>
      <c r="L84" s="183">
        <f>SUMPRODUCT('[2]表三（录入表）'!E$6:E$134*(LEFT('[2]表三（录入表）'!$A$6:$A$134,LEN($H84))=$H84))</f>
        <v>0</v>
      </c>
      <c r="M84" s="191" t="str">
        <f t="shared" ref="M84:M95" si="9">IFERROR($L84/J84,"")</f>
        <v/>
      </c>
      <c r="N84" s="191" t="str">
        <f t="shared" ref="N84:N95" si="10">IFERROR($L84/K84,"")</f>
        <v/>
      </c>
    </row>
    <row r="85" s="142" customFormat="1" ht="15.6" customHeight="1" spans="1:14">
      <c r="A85" s="185" t="s">
        <v>674</v>
      </c>
      <c r="B85" s="186" t="s">
        <v>675</v>
      </c>
      <c r="C85" s="187">
        <f>SUMPRODUCT('[2]表三（录入表）'!C$6:C$134*(LEFT('[2]表三（录入表）'!$A$6:$A$134,LEN($A85))=$A85))</f>
        <v>0</v>
      </c>
      <c r="D85" s="183">
        <f>SUMPRODUCT('[2]表三（录入表）'!D$6:D$134*(LEFT('[2]表三（录入表）'!$A$6:$A$134,LEN($A85))=$A85))</f>
        <v>19600</v>
      </c>
      <c r="E85" s="183">
        <f>SUMPRODUCT('[2]表三（录入表）'!E$6:E$134*(LEFT('[2]表三（录入表）'!$A$6:$A$134,LEN($A85))=$A85))</f>
        <v>0</v>
      </c>
      <c r="F85" s="184" t="str">
        <f t="shared" si="5"/>
        <v/>
      </c>
      <c r="G85" s="184">
        <f t="shared" si="6"/>
        <v>0</v>
      </c>
      <c r="H85" s="185" t="s">
        <v>676</v>
      </c>
      <c r="I85" s="186" t="s">
        <v>677</v>
      </c>
      <c r="J85" s="189">
        <f>SUMPRODUCT('[2]表三（录入表）'!C$6:C$134*(LEFT('[2]表三（录入表）'!$A$6:$A$134,LEN($H85))=$H85))</f>
        <v>0</v>
      </c>
      <c r="K85" s="189">
        <f>SUMPRODUCT('[2]表三（录入表）'!D$6:D$134*(LEFT('[2]表三（录入表）'!$A$6:$A$134,LEN($H85))=$H85))</f>
        <v>0</v>
      </c>
      <c r="L85" s="189">
        <f>SUMPRODUCT('[2]表三（录入表）'!E$6:E$134*(LEFT('[2]表三（录入表）'!$A$6:$A$134,LEN($H85))=$H85))</f>
        <v>0</v>
      </c>
      <c r="M85" s="191" t="str">
        <f t="shared" si="9"/>
        <v/>
      </c>
      <c r="N85" s="191" t="str">
        <f t="shared" si="10"/>
        <v/>
      </c>
    </row>
    <row r="86" s="142" customFormat="1" ht="15.6" customHeight="1" spans="1:14">
      <c r="A86" s="185" t="s">
        <v>678</v>
      </c>
      <c r="B86" s="186" t="s">
        <v>679</v>
      </c>
      <c r="C86" s="189">
        <f>SUMPRODUCT('[2]表三（录入表）'!C$6:C$134*(LEFT('[2]表三（录入表）'!$A$6:$A$134,LEN($A86))=$A86))</f>
        <v>0</v>
      </c>
      <c r="D86" s="189">
        <f>SUMPRODUCT('[2]表三（录入表）'!D$6:D$134*(LEFT('[2]表三（录入表）'!$A$6:$A$134,LEN($A86))=$A86))</f>
        <v>19600</v>
      </c>
      <c r="E86" s="189">
        <f>SUMPRODUCT('[2]表三（录入表）'!E$6:E$134*(LEFT('[2]表三（录入表）'!$A$6:$A$134,LEN($A86))=$A86))</f>
        <v>0</v>
      </c>
      <c r="F86" s="184" t="str">
        <f t="shared" si="5"/>
        <v/>
      </c>
      <c r="G86" s="184">
        <f t="shared" si="6"/>
        <v>0</v>
      </c>
      <c r="H86" s="185" t="s">
        <v>680</v>
      </c>
      <c r="I86" s="186" t="s">
        <v>681</v>
      </c>
      <c r="J86" s="189">
        <f>SUMPRODUCT('[2]表三（录入表）'!C$6:C$134*(LEFT('[2]表三（录入表）'!$A$6:$A$134,LEN($H86))=$H86))</f>
        <v>0</v>
      </c>
      <c r="K86" s="189">
        <f>SUMPRODUCT('[2]表三（录入表）'!D$6:D$134*(LEFT('[2]表三（录入表）'!$A$6:$A$134,LEN($H86))=$H86))</f>
        <v>0</v>
      </c>
      <c r="L86" s="189">
        <f>SUMPRODUCT('[2]表三（录入表）'!E$6:E$134*(LEFT('[2]表三（录入表）'!$A$6:$A$134,LEN($H86))=$H86))</f>
        <v>0</v>
      </c>
      <c r="M86" s="191" t="str">
        <f t="shared" si="9"/>
        <v/>
      </c>
      <c r="N86" s="191" t="str">
        <f t="shared" si="10"/>
        <v/>
      </c>
    </row>
    <row r="87" s="142" customFormat="1" ht="15.6" customHeight="1" spans="1:14">
      <c r="A87" s="185" t="s">
        <v>682</v>
      </c>
      <c r="B87" s="186" t="s">
        <v>683</v>
      </c>
      <c r="C87" s="189">
        <f>SUMPRODUCT('[2]表三（录入表）'!C$6:C$134*(LEFT('[2]表三（录入表）'!$A$6:$A$134,LEN($A87))=$A87))</f>
        <v>0</v>
      </c>
      <c r="D87" s="189">
        <f>SUMPRODUCT('[2]表三（录入表）'!D$6:D$134*(LEFT('[2]表三（录入表）'!$A$6:$A$134,LEN($A87))=$A87))</f>
        <v>0</v>
      </c>
      <c r="E87" s="189">
        <f>SUMPRODUCT('[2]表三（录入表）'!E$6:E$134*(LEFT('[2]表三（录入表）'!$A$6:$A$134,LEN($A87))=$A87))</f>
        <v>0</v>
      </c>
      <c r="F87" s="184" t="str">
        <f t="shared" si="5"/>
        <v/>
      </c>
      <c r="G87" s="184" t="str">
        <f t="shared" si="6"/>
        <v/>
      </c>
      <c r="H87" s="185" t="s">
        <v>684</v>
      </c>
      <c r="I87" s="186" t="s">
        <v>685</v>
      </c>
      <c r="J87" s="189">
        <f>SUMPRODUCT('[2]表三（录入表）'!C$6:C$134*(LEFT('[2]表三（录入表）'!$A$6:$A$134,LEN($H87))=$H87))</f>
        <v>0</v>
      </c>
      <c r="K87" s="189">
        <f>SUMPRODUCT('[2]表三（录入表）'!D$6:D$134*(LEFT('[2]表三（录入表）'!$A$6:$A$134,LEN($H87))=$H87))</f>
        <v>0</v>
      </c>
      <c r="L87" s="189">
        <f>SUMPRODUCT('[2]表三（录入表）'!E$6:E$134*(LEFT('[2]表三（录入表）'!$A$6:$A$134,LEN($H87))=$H87))</f>
        <v>0</v>
      </c>
      <c r="M87" s="191" t="str">
        <f t="shared" si="9"/>
        <v/>
      </c>
      <c r="N87" s="191" t="str">
        <f t="shared" si="10"/>
        <v/>
      </c>
    </row>
    <row r="88" s="142" customFormat="1" ht="15.6" customHeight="1" spans="1:14">
      <c r="A88" s="185" t="s">
        <v>686</v>
      </c>
      <c r="B88" s="186" t="s">
        <v>687</v>
      </c>
      <c r="C88" s="189">
        <f>SUMPRODUCT('[2]表三（录入表）'!C$6:C$134*(LEFT('[2]表三（录入表）'!$A$6:$A$134,LEN($A88))=$A88))</f>
        <v>0</v>
      </c>
      <c r="D88" s="189">
        <f>SUMPRODUCT('[2]表三（录入表）'!D$6:D$134*(LEFT('[2]表三（录入表）'!$A$6:$A$134,LEN($A88))=$A88))</f>
        <v>0</v>
      </c>
      <c r="E88" s="189">
        <f>SUMPRODUCT('[2]表三（录入表）'!E$6:E$134*(LEFT('[2]表三（录入表）'!$A$6:$A$134,LEN($A88))=$A88))</f>
        <v>0</v>
      </c>
      <c r="F88" s="184" t="str">
        <f t="shared" si="5"/>
        <v/>
      </c>
      <c r="G88" s="184" t="str">
        <f t="shared" si="6"/>
        <v/>
      </c>
      <c r="H88" s="185" t="s">
        <v>688</v>
      </c>
      <c r="I88" s="186" t="s">
        <v>689</v>
      </c>
      <c r="J88" s="189">
        <f>SUMPRODUCT('[2]表三（录入表）'!C$6:C$134*(LEFT('[2]表三（录入表）'!$A$6:$A$134,LEN($H88))=$H88))</f>
        <v>0</v>
      </c>
      <c r="K88" s="189">
        <f>SUMPRODUCT('[2]表三（录入表）'!D$6:D$134*(LEFT('[2]表三（录入表）'!$A$6:$A$134,LEN($H88))=$H88))</f>
        <v>0</v>
      </c>
      <c r="L88" s="189">
        <f>SUMPRODUCT('[2]表三（录入表）'!E$6:E$134*(LEFT('[2]表三（录入表）'!$A$6:$A$134,LEN($H88))=$H88))</f>
        <v>0</v>
      </c>
      <c r="M88" s="191" t="str">
        <f t="shared" si="9"/>
        <v/>
      </c>
      <c r="N88" s="191" t="str">
        <f t="shared" si="10"/>
        <v/>
      </c>
    </row>
    <row r="89" s="142" customFormat="1" ht="15.6" customHeight="1" spans="1:14">
      <c r="A89" s="185" t="s">
        <v>690</v>
      </c>
      <c r="B89" s="186" t="s">
        <v>691</v>
      </c>
      <c r="C89" s="189">
        <f>SUMPRODUCT('[2]表三（录入表）'!C$6:C$134*(LEFT('[2]表三（录入表）'!$A$6:$A$134,LEN($A89))=$A89))</f>
        <v>0</v>
      </c>
      <c r="D89" s="189">
        <f>SUMPRODUCT('[2]表三（录入表）'!D$6:D$134*(LEFT('[2]表三（录入表）'!$A$6:$A$134,LEN($A89))=$A89))</f>
        <v>0</v>
      </c>
      <c r="E89" s="189">
        <f>SUMPRODUCT('[2]表三（录入表）'!E$6:E$134*(LEFT('[2]表三（录入表）'!$A$6:$A$134,LEN($A89))=$A89))</f>
        <v>0</v>
      </c>
      <c r="F89" s="184" t="str">
        <f t="shared" si="5"/>
        <v/>
      </c>
      <c r="G89" s="184" t="str">
        <f t="shared" si="6"/>
        <v/>
      </c>
      <c r="H89" s="185" t="s">
        <v>692</v>
      </c>
      <c r="I89" s="186" t="s">
        <v>693</v>
      </c>
      <c r="J89" s="187">
        <f>SUMPRODUCT('[2]表三（录入表）'!C$6:C$134*(LEFT('[2]表三（录入表）'!$A$6:$A$134,LEN($H89))=$H89))</f>
        <v>0</v>
      </c>
      <c r="K89" s="187">
        <f>SUMPRODUCT('[2]表三（录入表）'!D$6:D$134*(LEFT('[2]表三（录入表）'!$A$6:$A$134,LEN($H89))=$H89))</f>
        <v>15112</v>
      </c>
      <c r="L89" s="187">
        <f>SUMPRODUCT('[2]表三（录入表）'!E$6:E$134*(LEFT('[2]表三（录入表）'!$A$6:$A$134,LEN($H89))=$H89))</f>
        <v>0</v>
      </c>
      <c r="M89" s="191" t="str">
        <f t="shared" si="9"/>
        <v/>
      </c>
      <c r="N89" s="191">
        <f t="shared" si="10"/>
        <v>0</v>
      </c>
    </row>
    <row r="90" s="142" customFormat="1" ht="15.6" customHeight="1" spans="1:14">
      <c r="A90" s="185" t="s">
        <v>694</v>
      </c>
      <c r="B90" s="186" t="s">
        <v>695</v>
      </c>
      <c r="C90" s="187">
        <f>SUMPRODUCT('[2]表三（录入表）'!C$6:C$134*(LEFT('[2]表三（录入表）'!$A$6:$A$134,LEN($A90))=$A90))</f>
        <v>0</v>
      </c>
      <c r="D90" s="187">
        <f>SUMPRODUCT('[2]表三（录入表）'!D$6:D$134*(LEFT('[2]表三（录入表）'!$A$6:$A$134,LEN($A90))=$A90))</f>
        <v>33831</v>
      </c>
      <c r="E90" s="187">
        <f>SUMPRODUCT('[2]表三（录入表）'!E$6:E$134*(LEFT('[2]表三（录入表）'!$A$6:$A$134,LEN($A90))=$A90))</f>
        <v>20000</v>
      </c>
      <c r="F90" s="184" t="str">
        <f t="shared" si="5"/>
        <v/>
      </c>
      <c r="G90" s="184">
        <f t="shared" si="6"/>
        <v>0.591173775531317</v>
      </c>
      <c r="H90" s="185" t="s">
        <v>696</v>
      </c>
      <c r="I90" s="186" t="s">
        <v>697</v>
      </c>
      <c r="J90" s="187">
        <f>SUMPRODUCT('[2]表三（录入表）'!C$6:C$134*(LEFT('[2]表三（录入表）'!$A$6:$A$134,LEN($H90))=$H90))</f>
        <v>0</v>
      </c>
      <c r="K90" s="187">
        <f>SUMPRODUCT('[2]表三（录入表）'!D$6:D$134*(LEFT('[2]表三（录入表）'!$A$6:$A$134,LEN($H90))=$H90))</f>
        <v>0</v>
      </c>
      <c r="L90" s="187">
        <f>SUMPRODUCT('[2]表三（录入表）'!E$6:E$134*(LEFT('[2]表三（录入表）'!$A$6:$A$134,LEN($H90))=$H90))</f>
        <v>0</v>
      </c>
      <c r="M90" s="191" t="str">
        <f t="shared" si="9"/>
        <v/>
      </c>
      <c r="N90" s="191" t="str">
        <f t="shared" si="10"/>
        <v/>
      </c>
    </row>
    <row r="91" s="142" customFormat="1" ht="15.6" customHeight="1" spans="1:14">
      <c r="A91" s="185" t="s">
        <v>698</v>
      </c>
      <c r="B91" s="186" t="s">
        <v>699</v>
      </c>
      <c r="C91" s="187">
        <f>SUMPRODUCT('[2]表三（录入表）'!C$6:C$134*(LEFT('[2]表三（录入表）'!$A$6:$A$134,LEN($A91))=$A91))</f>
        <v>0</v>
      </c>
      <c r="D91" s="183">
        <f>SUMPRODUCT('[2]表三（录入表）'!D$6:D$134*(LEFT('[2]表三（录入表）'!$A$6:$A$134,LEN($A91))=$A91))</f>
        <v>0</v>
      </c>
      <c r="E91" s="183">
        <f>SUMPRODUCT('[2]表三（录入表）'!E$6:E$134*(LEFT('[2]表三（录入表）'!$A$6:$A$134,LEN($A91))=$A91))</f>
        <v>0</v>
      </c>
      <c r="F91" s="184" t="str">
        <f t="shared" si="5"/>
        <v/>
      </c>
      <c r="G91" s="184" t="str">
        <f t="shared" si="6"/>
        <v/>
      </c>
      <c r="H91" s="185" t="s">
        <v>700</v>
      </c>
      <c r="I91" s="186" t="s">
        <v>701</v>
      </c>
      <c r="J91" s="187">
        <f>SUMPRODUCT('[2]表三（录入表）'!C$6:C$134*(LEFT('[2]表三（录入表）'!$A$6:$A$134,LEN($H91))=$H91))</f>
        <v>0</v>
      </c>
      <c r="K91" s="183">
        <f>SUMPRODUCT('[2]表三（录入表）'!D$6:D$134*(LEFT('[2]表三（录入表）'!$A$6:$A$134,LEN($H91))=$H91))</f>
        <v>0</v>
      </c>
      <c r="L91" s="183">
        <f>SUMPRODUCT('[2]表三（录入表）'!E$6:E$134*(LEFT('[2]表三（录入表）'!$A$6:$A$134,LEN($H91))=$H91))</f>
        <v>0</v>
      </c>
      <c r="M91" s="191" t="str">
        <f t="shared" si="9"/>
        <v/>
      </c>
      <c r="N91" s="191" t="str">
        <f t="shared" si="10"/>
        <v/>
      </c>
    </row>
    <row r="92" s="142" customFormat="1" ht="15.6" customHeight="1" spans="1:14">
      <c r="A92" s="185" t="s">
        <v>702</v>
      </c>
      <c r="B92" s="186" t="s">
        <v>703</v>
      </c>
      <c r="C92" s="189">
        <f>SUMPRODUCT('[2]表三（录入表）'!C$6:C$134*(LEFT('[2]表三（录入表）'!$A$6:$A$134,LEN($A92))=$A92))</f>
        <v>0</v>
      </c>
      <c r="D92" s="189">
        <f>SUMPRODUCT('[2]表三（录入表）'!D$6:D$134*(LEFT('[2]表三（录入表）'!$A$6:$A$134,LEN($A92))=$A92))</f>
        <v>0</v>
      </c>
      <c r="E92" s="189">
        <f>SUMPRODUCT('[2]表三（录入表）'!E$6:E$134*(LEFT('[2]表三（录入表）'!$A$6:$A$134,LEN($A92))=$A92))</f>
        <v>0</v>
      </c>
      <c r="F92" s="184" t="str">
        <f t="shared" si="5"/>
        <v/>
      </c>
      <c r="G92" s="184" t="str">
        <f t="shared" si="6"/>
        <v/>
      </c>
      <c r="H92" s="185" t="s">
        <v>704</v>
      </c>
      <c r="I92" s="186" t="s">
        <v>418</v>
      </c>
      <c r="J92" s="189">
        <f>SUMPRODUCT('[2]表三（录入表）'!C$6:C$134*(LEFT('[2]表三（录入表）'!$A$6:$A$134,LEN($H92))=$H92))</f>
        <v>0</v>
      </c>
      <c r="K92" s="189">
        <f>SUMPRODUCT('[2]表三（录入表）'!D$6:D$134*(LEFT('[2]表三（录入表）'!$A$6:$A$134,LEN($H92))=$H92))</f>
        <v>0</v>
      </c>
      <c r="L92" s="189">
        <f>SUMPRODUCT('[2]表三（录入表）'!E$6:E$134*(LEFT('[2]表三（录入表）'!$A$6:$A$134,LEN($H92))=$H92))</f>
        <v>0</v>
      </c>
      <c r="M92" s="191" t="str">
        <f t="shared" si="9"/>
        <v/>
      </c>
      <c r="N92" s="191" t="str">
        <f t="shared" si="10"/>
        <v/>
      </c>
    </row>
    <row r="93" s="142" customFormat="1" ht="15.6" customHeight="1" spans="1:14">
      <c r="A93" s="185" t="s">
        <v>705</v>
      </c>
      <c r="B93" s="186" t="s">
        <v>706</v>
      </c>
      <c r="C93" s="189">
        <f>SUMPRODUCT('[2]表三（录入表）'!C$6:C$134*(LEFT('[2]表三（录入表）'!$A$6:$A$134,LEN($A93))=$A93))</f>
        <v>0</v>
      </c>
      <c r="D93" s="189">
        <f>SUMPRODUCT('[2]表三（录入表）'!D$6:D$134*(LEFT('[2]表三（录入表）'!$A$6:$A$134,LEN($A93))=$A93))</f>
        <v>0</v>
      </c>
      <c r="E93" s="189">
        <f>SUMPRODUCT('[2]表三（录入表）'!E$6:E$134*(LEFT('[2]表三（录入表）'!$A$6:$A$134,LEN($A93))=$A93))</f>
        <v>0</v>
      </c>
      <c r="F93" s="184" t="str">
        <f t="shared" si="5"/>
        <v/>
      </c>
      <c r="G93" s="184" t="str">
        <f t="shared" si="6"/>
        <v/>
      </c>
      <c r="H93" s="185" t="s">
        <v>707</v>
      </c>
      <c r="I93" s="186" t="s">
        <v>708</v>
      </c>
      <c r="J93" s="189">
        <f>SUMPRODUCT('[2]表三（录入表）'!C$6:C$134*(LEFT('[2]表三（录入表）'!$A$6:$A$134,LEN($H93))=$H93))</f>
        <v>0</v>
      </c>
      <c r="K93" s="189">
        <f>SUMPRODUCT('[2]表三（录入表）'!D$6:D$134*(LEFT('[2]表三（录入表）'!$A$6:$A$134,LEN($H93))=$H93))</f>
        <v>0</v>
      </c>
      <c r="L93" s="189">
        <f>SUMPRODUCT('[2]表三（录入表）'!E$6:E$134*(LEFT('[2]表三（录入表）'!$A$6:$A$134,LEN($H93))=$H93))</f>
        <v>0</v>
      </c>
      <c r="M93" s="191" t="str">
        <f t="shared" si="9"/>
        <v/>
      </c>
      <c r="N93" s="191" t="str">
        <f t="shared" si="10"/>
        <v/>
      </c>
    </row>
    <row r="94" s="142" customFormat="1" ht="15.6" customHeight="1" spans="1:14">
      <c r="A94" s="185" t="s">
        <v>709</v>
      </c>
      <c r="B94" s="186" t="s">
        <v>710</v>
      </c>
      <c r="C94" s="189">
        <f>SUMPRODUCT('[2]表三（录入表）'!C$6:C$134*(LEFT('[2]表三（录入表）'!$A$6:$A$134,LEN($A94))=$A94))</f>
        <v>0</v>
      </c>
      <c r="D94" s="189">
        <f>SUMPRODUCT('[2]表三（录入表）'!D$6:D$134*(LEFT('[2]表三（录入表）'!$A$6:$A$134,LEN($A94))=$A94))</f>
        <v>0</v>
      </c>
      <c r="E94" s="189">
        <f>SUMPRODUCT('[2]表三（录入表）'!E$6:E$134*(LEFT('[2]表三（录入表）'!$A$6:$A$134,LEN($A94))=$A94))</f>
        <v>0</v>
      </c>
      <c r="F94" s="184" t="str">
        <f t="shared" si="5"/>
        <v/>
      </c>
      <c r="G94" s="184" t="str">
        <f t="shared" si="6"/>
        <v/>
      </c>
      <c r="H94" s="185" t="s">
        <v>711</v>
      </c>
      <c r="I94" s="186" t="s">
        <v>712</v>
      </c>
      <c r="J94" s="189">
        <f>SUMPRODUCT('[2]表三（录入表）'!C$6:C$134*(LEFT('[2]表三（录入表）'!$A$6:$A$134,LEN($H94))=$H94))</f>
        <v>0</v>
      </c>
      <c r="K94" s="189">
        <f>SUMPRODUCT('[2]表三（录入表）'!D$6:D$134*(LEFT('[2]表三（录入表）'!$A$6:$A$134,LEN($H94))=$H94))</f>
        <v>0</v>
      </c>
      <c r="L94" s="189">
        <f>SUMPRODUCT('[2]表三（录入表）'!E$6:E$134*(LEFT('[2]表三（录入表）'!$A$6:$A$134,LEN($H94))=$H94))</f>
        <v>0</v>
      </c>
      <c r="M94" s="191" t="str">
        <f t="shared" si="9"/>
        <v/>
      </c>
      <c r="N94" s="191" t="str">
        <f t="shared" si="10"/>
        <v/>
      </c>
    </row>
    <row r="95" s="142" customFormat="1" ht="15.6" customHeight="1" spans="1:14">
      <c r="A95" s="185" t="s">
        <v>713</v>
      </c>
      <c r="B95" s="186" t="s">
        <v>714</v>
      </c>
      <c r="C95" s="189">
        <f>SUMPRODUCT('[2]表三（录入表）'!C$6:C$134*(LEFT('[2]表三（录入表）'!$A$6:$A$134,LEN($A95))=$A95))</f>
        <v>0</v>
      </c>
      <c r="D95" s="189">
        <f>SUMPRODUCT('[2]表三（录入表）'!D$6:D$134*(LEFT('[2]表三（录入表）'!$A$6:$A$134,LEN($A95))=$A95))</f>
        <v>0</v>
      </c>
      <c r="E95" s="189">
        <f>SUMPRODUCT('[2]表三（录入表）'!E$6:E$134*(LEFT('[2]表三（录入表）'!$A$6:$A$134,LEN($A95))=$A95))</f>
        <v>0</v>
      </c>
      <c r="F95" s="184" t="str">
        <f t="shared" si="5"/>
        <v/>
      </c>
      <c r="G95" s="184" t="str">
        <f t="shared" si="6"/>
        <v/>
      </c>
      <c r="H95" s="185" t="s">
        <v>715</v>
      </c>
      <c r="I95" s="186" t="s">
        <v>716</v>
      </c>
      <c r="J95" s="189">
        <f>SUMPRODUCT('[2]表三（录入表）'!C$6:C$134*(LEFT('[2]表三（录入表）'!$A$6:$A$134,LEN($H95))=$H95))</f>
        <v>0</v>
      </c>
      <c r="K95" s="189">
        <f>SUMPRODUCT('[2]表三（录入表）'!D$6:D$134*(LEFT('[2]表三（录入表）'!$A$6:$A$134,LEN($H95))=$H95))</f>
        <v>0</v>
      </c>
      <c r="L95" s="189">
        <f>SUMPRODUCT('[2]表三（录入表）'!E$6:E$134*(LEFT('[2]表三（录入表）'!$A$6:$A$134,LEN($H95))=$H95))</f>
        <v>0</v>
      </c>
      <c r="M95" s="191" t="str">
        <f t="shared" si="9"/>
        <v/>
      </c>
      <c r="N95" s="191" t="str">
        <f t="shared" si="10"/>
        <v/>
      </c>
    </row>
    <row r="96" s="142" customFormat="1" ht="15.6" customHeight="1" spans="1:14">
      <c r="A96" s="193"/>
      <c r="B96" s="196"/>
      <c r="C96" s="192"/>
      <c r="D96" s="193"/>
      <c r="E96" s="193"/>
      <c r="F96" s="193"/>
      <c r="G96" s="193"/>
      <c r="H96" s="188"/>
      <c r="I96" s="186"/>
      <c r="J96" s="192"/>
      <c r="K96" s="193"/>
      <c r="L96" s="193"/>
      <c r="M96" s="194"/>
      <c r="N96" s="194"/>
    </row>
    <row r="97" s="142" customFormat="1" ht="15.6" customHeight="1" spans="1:14">
      <c r="A97" s="185" t="s">
        <v>717</v>
      </c>
      <c r="B97" s="186" t="s">
        <v>718</v>
      </c>
      <c r="C97" s="187">
        <f>SUMPRODUCT('[2]表三（录入表）'!C$6:C$134*(LEFT('[2]表三（录入表）'!$A$6:$A$134,LEN($A97))=$A97))</f>
        <v>0</v>
      </c>
      <c r="D97" s="183">
        <f>SUMPRODUCT('[2]表三（录入表）'!D$6:D$134*(LEFT('[2]表三（录入表）'!$A$6:$A$134,LEN($A97))=$A97))</f>
        <v>0</v>
      </c>
      <c r="E97" s="183">
        <f>SUMPRODUCT('[2]表三（录入表）'!E$6:E$134*(LEFT('[2]表三（录入表）'!$A$6:$A$134,LEN($A97))=$A97))</f>
        <v>0</v>
      </c>
      <c r="F97" s="184" t="str">
        <f t="shared" ref="F97:F103" si="11">IFERROR($E97/C97,"")</f>
        <v/>
      </c>
      <c r="G97" s="184" t="str">
        <f t="shared" ref="G97:G103" si="12">IFERROR($E97/D97,"")</f>
        <v/>
      </c>
      <c r="H97" s="185" t="s">
        <v>719</v>
      </c>
      <c r="I97" s="186" t="s">
        <v>720</v>
      </c>
      <c r="J97" s="187">
        <f>SUMPRODUCT('[2]表三（录入表）'!C$6:C$134*(LEFT('[2]表三（录入表）'!$A$6:$A$134,LEN($H97))=$H97))</f>
        <v>2068</v>
      </c>
      <c r="K97" s="183">
        <f>SUMPRODUCT('[2]表三（录入表）'!D$6:D$134*(LEFT('[2]表三（录入表）'!$A$6:$A$134,LEN($H97))=$H97))</f>
        <v>20009</v>
      </c>
      <c r="L97" s="183">
        <f>SUMPRODUCT('[2]表三（录入表）'!E$6:E$134*(LEFT('[2]表三（录入表）'!$A$6:$A$134,LEN($H97))=$H97))</f>
        <v>2601</v>
      </c>
      <c r="M97" s="191">
        <f t="shared" ref="M97:M102" si="13">IFERROR($L97/J97,"")</f>
        <v>1.25773694390716</v>
      </c>
      <c r="N97" s="191">
        <f t="shared" ref="N97:N102" si="14">IFERROR($L97/K97,"")</f>
        <v>0.12999150382328</v>
      </c>
    </row>
    <row r="98" s="142" customFormat="1" ht="15.6" customHeight="1" spans="1:14">
      <c r="A98" s="185" t="s">
        <v>721</v>
      </c>
      <c r="B98" s="186" t="s">
        <v>722</v>
      </c>
      <c r="C98" s="187">
        <f>SUMPRODUCT('[2]表三（录入表）'!C$6:C$134*(LEFT('[2]表三（录入表）'!$A$6:$A$134,LEN($A98))=$A98))</f>
        <v>0</v>
      </c>
      <c r="D98" s="183">
        <f>SUMPRODUCT('[2]表三（录入表）'!D$6:D$134*(LEFT('[2]表三（录入表）'!$A$6:$A$134,LEN($A98))=$A98))</f>
        <v>0</v>
      </c>
      <c r="E98" s="183">
        <f>SUMPRODUCT('[2]表三（录入表）'!E$6:E$134*(LEFT('[2]表三（录入表）'!$A$6:$A$134,LEN($A98))=$A98))</f>
        <v>0</v>
      </c>
      <c r="F98" s="184" t="str">
        <f t="shared" si="11"/>
        <v/>
      </c>
      <c r="G98" s="184" t="str">
        <f t="shared" si="12"/>
        <v/>
      </c>
      <c r="H98" s="185" t="s">
        <v>723</v>
      </c>
      <c r="I98" s="186" t="s">
        <v>724</v>
      </c>
      <c r="J98" s="187">
        <f>SUMPRODUCT('[2]表三（录入表）'!C$6:C$134*(LEFT('[2]表三（录入表）'!$A$6:$A$134,LEN($H98))=$H98))</f>
        <v>2068</v>
      </c>
      <c r="K98" s="183">
        <f>SUMPRODUCT('[2]表三（录入表）'!D$6:D$134*(LEFT('[2]表三（录入表）'!$A$6:$A$134,LEN($H98))=$H98))</f>
        <v>20009</v>
      </c>
      <c r="L98" s="183">
        <f>SUMPRODUCT('[2]表三（录入表）'!E$6:E$134*(LEFT('[2]表三（录入表）'!$A$6:$A$134,LEN($H98))=$H98))</f>
        <v>2601</v>
      </c>
      <c r="M98" s="191">
        <f t="shared" si="13"/>
        <v>1.25773694390716</v>
      </c>
      <c r="N98" s="191">
        <f t="shared" si="14"/>
        <v>0.12999150382328</v>
      </c>
    </row>
    <row r="99" s="142" customFormat="1" ht="15.6" customHeight="1" spans="1:14">
      <c r="A99" s="185" t="s">
        <v>725</v>
      </c>
      <c r="B99" s="186" t="s">
        <v>726</v>
      </c>
      <c r="C99" s="187">
        <f>SUMPRODUCT('[2]表三（录入表）'!C$6:C$134*(LEFT('[2]表三（录入表）'!$A$6:$A$134,LEN($A99))=$A99))</f>
        <v>0</v>
      </c>
      <c r="D99" s="183">
        <f>SUMPRODUCT('[2]表三（录入表）'!D$6:D$134*(LEFT('[2]表三（录入表）'!$A$6:$A$134,LEN($A99))=$A99))</f>
        <v>0</v>
      </c>
      <c r="E99" s="183">
        <f>SUMPRODUCT('[2]表三（录入表）'!E$6:E$134*(LEFT('[2]表三（录入表）'!$A$6:$A$134,LEN($A99))=$A99))</f>
        <v>0</v>
      </c>
      <c r="F99" s="184" t="str">
        <f t="shared" si="11"/>
        <v/>
      </c>
      <c r="G99" s="184" t="str">
        <f t="shared" si="12"/>
        <v/>
      </c>
      <c r="H99" s="185" t="s">
        <v>727</v>
      </c>
      <c r="I99" s="186" t="s">
        <v>728</v>
      </c>
      <c r="J99" s="189">
        <f>SUMPRODUCT('[2]表三（录入表）'!C$6:C$134*(LEFT('[2]表三（录入表）'!$A$6:$A$134,LEN($H99))=$H99))</f>
        <v>2068</v>
      </c>
      <c r="K99" s="189">
        <f>SUMPRODUCT('[2]表三（录入表）'!D$6:D$134*(LEFT('[2]表三（录入表）'!$A$6:$A$134,LEN($H99))=$H99))</f>
        <v>20009</v>
      </c>
      <c r="L99" s="189">
        <f>SUMPRODUCT('[2]表三（录入表）'!E$6:E$134*(LEFT('[2]表三（录入表）'!$A$6:$A$134,LEN($H99))=$H99))</f>
        <v>2601</v>
      </c>
      <c r="M99" s="191">
        <f t="shared" si="13"/>
        <v>1.25773694390716</v>
      </c>
      <c r="N99" s="191">
        <f t="shared" si="14"/>
        <v>0.12999150382328</v>
      </c>
    </row>
    <row r="100" s="142" customFormat="1" ht="15.6" customHeight="1" spans="1:14">
      <c r="A100" s="185" t="s">
        <v>729</v>
      </c>
      <c r="B100" s="186" t="s">
        <v>730</v>
      </c>
      <c r="C100" s="189">
        <f>SUMPRODUCT('[2]表三（录入表）'!C$6:C$134*(LEFT('[2]表三（录入表）'!$A$6:$A$134,LEN($A100))=$A100))</f>
        <v>0</v>
      </c>
      <c r="D100" s="189">
        <f>SUMPRODUCT('[2]表三（录入表）'!D$6:D$134*(LEFT('[2]表三（录入表）'!$A$6:$A$134,LEN($A100))=$A100))</f>
        <v>0</v>
      </c>
      <c r="E100" s="189">
        <f>SUMPRODUCT('[2]表三（录入表）'!E$6:E$134*(LEFT('[2]表三（录入表）'!$A$6:$A$134,LEN($A100))=$A100))</f>
        <v>0</v>
      </c>
      <c r="F100" s="184" t="str">
        <f t="shared" si="11"/>
        <v/>
      </c>
      <c r="G100" s="184" t="str">
        <f t="shared" si="12"/>
        <v/>
      </c>
      <c r="H100" s="185" t="s">
        <v>731</v>
      </c>
      <c r="I100" s="186" t="s">
        <v>732</v>
      </c>
      <c r="J100" s="189">
        <f>SUMPRODUCT('[2]表三（录入表）'!C$6:C$134*(LEFT('[2]表三（录入表）'!$A$6:$A$134,LEN($H100))=$H100))</f>
        <v>0</v>
      </c>
      <c r="K100" s="189">
        <f>SUMPRODUCT('[2]表三（录入表）'!D$6:D$134*(LEFT('[2]表三（录入表）'!$A$6:$A$134,LEN($H100))=$H100))</f>
        <v>0</v>
      </c>
      <c r="L100" s="189">
        <f>SUMPRODUCT('[2]表三（录入表）'!E$6:E$134*(LEFT('[2]表三（录入表）'!$A$6:$A$134,LEN($H100))=$H100))</f>
        <v>0</v>
      </c>
      <c r="M100" s="191" t="str">
        <f t="shared" si="13"/>
        <v/>
      </c>
      <c r="N100" s="191" t="str">
        <f t="shared" si="14"/>
        <v/>
      </c>
    </row>
    <row r="101" s="142" customFormat="1" ht="15.6" customHeight="1" spans="1:14">
      <c r="A101" s="185" t="s">
        <v>733</v>
      </c>
      <c r="B101" s="186" t="s">
        <v>734</v>
      </c>
      <c r="C101" s="189">
        <f>SUMPRODUCT('[2]表三（录入表）'!C$6:C$134*(LEFT('[2]表三（录入表）'!$A$6:$A$134,LEN($A101))=$A101))</f>
        <v>0</v>
      </c>
      <c r="D101" s="189">
        <f>SUMPRODUCT('[2]表三（录入表）'!D$6:D$134*(LEFT('[2]表三（录入表）'!$A$6:$A$134,LEN($A101))=$A101))</f>
        <v>0</v>
      </c>
      <c r="E101" s="189">
        <f>SUMPRODUCT('[2]表三（录入表）'!E$6:E$134*(LEFT('[2]表三（录入表）'!$A$6:$A$134,LEN($A101))=$A101))</f>
        <v>0</v>
      </c>
      <c r="F101" s="184" t="str">
        <f t="shared" si="11"/>
        <v/>
      </c>
      <c r="G101" s="184" t="str">
        <f t="shared" si="12"/>
        <v/>
      </c>
      <c r="H101" s="185" t="s">
        <v>735</v>
      </c>
      <c r="I101" s="186" t="s">
        <v>736</v>
      </c>
      <c r="J101" s="189">
        <f>SUMPRODUCT('[2]表三（录入表）'!C$6:C$134*(LEFT('[2]表三（录入表）'!$A$6:$A$134,LEN($H101))=$H101))</f>
        <v>0</v>
      </c>
      <c r="K101" s="189">
        <f>SUMPRODUCT('[2]表三（录入表）'!D$6:D$134*(LEFT('[2]表三（录入表）'!$A$6:$A$134,LEN($H101))=$H101))</f>
        <v>0</v>
      </c>
      <c r="L101" s="189">
        <f>SUMPRODUCT('[2]表三（录入表）'!E$6:E$134*(LEFT('[2]表三（录入表）'!$A$6:$A$134,LEN($H101))=$H101))</f>
        <v>0</v>
      </c>
      <c r="M101" s="191" t="str">
        <f t="shared" si="13"/>
        <v/>
      </c>
      <c r="N101" s="191" t="str">
        <f t="shared" si="14"/>
        <v/>
      </c>
    </row>
    <row r="102" s="142" customFormat="1" ht="15.6" customHeight="1" spans="1:14">
      <c r="A102" s="185" t="s">
        <v>737</v>
      </c>
      <c r="B102" s="186" t="s">
        <v>738</v>
      </c>
      <c r="C102" s="189">
        <f>SUMPRODUCT('[2]表三（录入表）'!C$6:C$134*(LEFT('[2]表三（录入表）'!$A$6:$A$134,LEN($A102))=$A102))</f>
        <v>0</v>
      </c>
      <c r="D102" s="189">
        <f>SUMPRODUCT('[2]表三（录入表）'!D$6:D$134*(LEFT('[2]表三（录入表）'!$A$6:$A$134,LEN($A102))=$A102))</f>
        <v>0</v>
      </c>
      <c r="E102" s="189">
        <f>SUMPRODUCT('[2]表三（录入表）'!E$6:E$134*(LEFT('[2]表三（录入表）'!$A$6:$A$134,LEN($A102))=$A102))</f>
        <v>0</v>
      </c>
      <c r="F102" s="184" t="str">
        <f t="shared" si="11"/>
        <v/>
      </c>
      <c r="G102" s="184" t="str">
        <f t="shared" si="12"/>
        <v/>
      </c>
      <c r="H102" s="185" t="s">
        <v>739</v>
      </c>
      <c r="I102" s="186" t="s">
        <v>740</v>
      </c>
      <c r="J102" s="189">
        <f>SUMPRODUCT('[2]表三（录入表）'!C$6:C$134*(LEFT('[2]表三（录入表）'!$A$6:$A$134,LEN($H102))=$H102))</f>
        <v>0</v>
      </c>
      <c r="K102" s="189">
        <f>SUMPRODUCT('[2]表三（录入表）'!D$6:D$134*(LEFT('[2]表三（录入表）'!$A$6:$A$134,LEN($H102))=$H102))</f>
        <v>0</v>
      </c>
      <c r="L102" s="189">
        <f>SUMPRODUCT('[2]表三（录入表）'!E$6:E$134*(LEFT('[2]表三（录入表）'!$A$6:$A$134,LEN($H102))=$H102))</f>
        <v>0</v>
      </c>
      <c r="M102" s="191" t="str">
        <f t="shared" si="13"/>
        <v/>
      </c>
      <c r="N102" s="191" t="str">
        <f t="shared" si="14"/>
        <v/>
      </c>
    </row>
    <row r="103" s="142" customFormat="1" ht="15.6" customHeight="1" spans="1:14">
      <c r="A103" s="185" t="s">
        <v>741</v>
      </c>
      <c r="B103" s="186" t="s">
        <v>742</v>
      </c>
      <c r="C103" s="189">
        <f>SUMPRODUCT('[2]表三（录入表）'!C$6:C$134*(LEFT('[2]表三（录入表）'!$A$6:$A$134,LEN($A103))=$A103))</f>
        <v>0</v>
      </c>
      <c r="D103" s="189">
        <f>SUMPRODUCT('[2]表三（录入表）'!D$6:D$134*(LEFT('[2]表三（录入表）'!$A$6:$A$134,LEN($A103))=$A103))</f>
        <v>0</v>
      </c>
      <c r="E103" s="189">
        <f>SUMPRODUCT('[2]表三（录入表）'!E$6:E$134*(LEFT('[2]表三（录入表）'!$A$6:$A$134,LEN($A103))=$A103))</f>
        <v>0</v>
      </c>
      <c r="F103" s="184" t="str">
        <f t="shared" si="11"/>
        <v/>
      </c>
      <c r="G103" s="184" t="str">
        <f t="shared" si="12"/>
        <v/>
      </c>
      <c r="H103" s="188"/>
      <c r="I103" s="186"/>
      <c r="J103" s="192"/>
      <c r="K103" s="193"/>
      <c r="L103" s="193"/>
      <c r="M103" s="194"/>
      <c r="N103" s="194"/>
    </row>
    <row r="104" s="142" customFormat="1" ht="15.6" customHeight="1" spans="1:14">
      <c r="A104" s="188"/>
      <c r="B104" s="186"/>
      <c r="C104" s="192"/>
      <c r="D104" s="193"/>
      <c r="E104" s="193"/>
      <c r="F104" s="193"/>
      <c r="G104" s="193"/>
      <c r="H104" s="188"/>
      <c r="I104" s="186"/>
      <c r="J104" s="192"/>
      <c r="K104" s="193"/>
      <c r="L104" s="193"/>
      <c r="M104" s="194"/>
      <c r="N104" s="194"/>
    </row>
    <row r="105" s="142" customFormat="1" ht="15.6" customHeight="1" spans="1:14">
      <c r="A105" s="181"/>
      <c r="B105" s="182" t="s">
        <v>743</v>
      </c>
      <c r="C105" s="187">
        <f>SUM(C7,C8,C97)</f>
        <v>588939</v>
      </c>
      <c r="D105" s="183">
        <f>SUM(D7,D8,D97)</f>
        <v>723657</v>
      </c>
      <c r="E105" s="183">
        <f>SUM(E7,E8,E97)</f>
        <v>607240.8</v>
      </c>
      <c r="F105" s="184">
        <f>IFERROR($E105/C105,"")</f>
        <v>1.03107588392007</v>
      </c>
      <c r="G105" s="184">
        <f>IFERROR($E105/D105,"")</f>
        <v>0.839127929391963</v>
      </c>
      <c r="H105" s="181"/>
      <c r="I105" s="182" t="s">
        <v>492</v>
      </c>
      <c r="J105" s="187">
        <f t="shared" ref="J105:L105" si="15">SUM(J7:J8,J97)</f>
        <v>588939</v>
      </c>
      <c r="K105" s="183">
        <f t="shared" si="15"/>
        <v>723657</v>
      </c>
      <c r="L105" s="183">
        <f t="shared" si="15"/>
        <v>607241</v>
      </c>
      <c r="M105" s="191">
        <f>IFERROR($L105/J105,"")</f>
        <v>1.03107622351381</v>
      </c>
      <c r="N105" s="191">
        <f>IFERROR($L105/K105,"")</f>
        <v>0.839128205765991</v>
      </c>
    </row>
    <row r="106" s="142" customFormat="1" ht="16.5" customHeight="1" spans="6:14">
      <c r="F106" s="169"/>
      <c r="G106" s="170"/>
      <c r="H106" s="170"/>
      <c r="I106" s="142"/>
      <c r="J106" s="142"/>
      <c r="K106" s="142"/>
      <c r="L106" s="142"/>
      <c r="M106" s="169"/>
      <c r="N106" s="169"/>
    </row>
    <row r="107" s="142" customFormat="1" ht="16.5" customHeight="1" spans="6:14">
      <c r="F107" s="169"/>
      <c r="G107" s="170"/>
      <c r="H107" s="170"/>
      <c r="I107" s="142"/>
      <c r="J107" s="142"/>
      <c r="K107" s="142"/>
      <c r="L107" s="142"/>
      <c r="M107" s="169"/>
      <c r="N107" s="169"/>
    </row>
    <row r="108" s="142" customFormat="1" ht="16.5" customHeight="1" spans="6:14">
      <c r="F108" s="169"/>
      <c r="G108" s="170"/>
      <c r="H108" s="170"/>
      <c r="I108" s="142"/>
      <c r="J108" s="142"/>
      <c r="K108" s="142"/>
      <c r="L108" s="142"/>
      <c r="M108" s="169"/>
      <c r="N108" s="169"/>
    </row>
    <row r="109" s="142" customFormat="1" ht="36" customHeight="1" spans="6:14">
      <c r="F109" s="169"/>
      <c r="G109" s="170"/>
      <c r="H109" s="170"/>
      <c r="I109" s="142"/>
      <c r="J109" s="142"/>
      <c r="K109" s="142"/>
      <c r="L109" s="142"/>
      <c r="M109" s="169"/>
      <c r="N109" s="169"/>
    </row>
    <row r="110" s="142" customFormat="1" spans="6:14">
      <c r="F110" s="169"/>
      <c r="G110" s="170"/>
      <c r="H110" s="170"/>
      <c r="I110" s="142"/>
      <c r="J110" s="142"/>
      <c r="K110" s="142"/>
      <c r="L110" s="142"/>
      <c r="M110" s="169"/>
      <c r="N110" s="169"/>
    </row>
    <row r="111" s="142" customFormat="1" spans="6:14">
      <c r="F111" s="169"/>
      <c r="G111" s="170"/>
      <c r="H111" s="170"/>
      <c r="I111" s="142"/>
      <c r="J111" s="142"/>
      <c r="K111" s="142"/>
      <c r="L111" s="142"/>
      <c r="M111" s="169"/>
      <c r="N111" s="169"/>
    </row>
    <row r="112" s="142" customFormat="1" spans="6:14">
      <c r="F112" s="169"/>
      <c r="G112" s="170"/>
      <c r="H112" s="170"/>
      <c r="M112" s="169"/>
      <c r="N112" s="169"/>
    </row>
  </sheetData>
  <protectedRanges>
    <protectedRange sqref="F31:F51" name="F31:F51"/>
  </protectedRanges>
  <mergeCells count="14">
    <mergeCell ref="A2:N2"/>
    <mergeCell ref="M3:N3"/>
    <mergeCell ref="A4:G4"/>
    <mergeCell ref="H4:N4"/>
    <mergeCell ref="E5:G5"/>
    <mergeCell ref="L5:N5"/>
    <mergeCell ref="A5:A6"/>
    <mergeCell ref="B5:B6"/>
    <mergeCell ref="C5:C6"/>
    <mergeCell ref="D5:D6"/>
    <mergeCell ref="H5:H6"/>
    <mergeCell ref="I5:I6"/>
    <mergeCell ref="J5:J6"/>
    <mergeCell ref="K5:K6"/>
  </mergeCells>
  <conditionalFormatting sqref="A1:A65538">
    <cfRule type="duplicateValues" dxfId="0" priority="2"/>
  </conditionalFormatting>
  <conditionalFormatting sqref="H2:H65538 G1">
    <cfRule type="duplicateValues" dxfId="0" priority="1"/>
  </conditionalFormatting>
  <pageMargins left="0.751388888888889" right="0.751388888888889" top="0.271527777777778" bottom="0.271527777777778" header="0" footer="0"/>
  <pageSetup paperSize="9" scale="50"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5"/>
  <sheetViews>
    <sheetView workbookViewId="0">
      <selection activeCell="A1" sqref="A1:G224"/>
    </sheetView>
  </sheetViews>
  <sheetFormatPr defaultColWidth="8.8" defaultRowHeight="13.5" outlineLevelCol="7"/>
  <cols>
    <col min="1" max="1" width="5.65" style="143" customWidth="1"/>
    <col min="2" max="2" width="25.875" style="142" customWidth="1"/>
    <col min="3" max="7" width="10.8" style="142" customWidth="1"/>
    <col min="8" max="16384" width="8.8" style="142"/>
  </cols>
  <sheetData>
    <row r="1" s="140" customFormat="1" ht="15.75" spans="1:8">
      <c r="A1" s="144" t="s">
        <v>744</v>
      </c>
      <c r="B1" s="145"/>
      <c r="F1" s="146" t="s">
        <v>50</v>
      </c>
      <c r="G1" s="146"/>
      <c r="H1" s="147"/>
    </row>
    <row r="2" s="141" customFormat="1" ht="24" spans="1:7">
      <c r="A2" s="148" t="s">
        <v>745</v>
      </c>
      <c r="B2" s="148"/>
      <c r="C2" s="148"/>
      <c r="D2" s="148"/>
      <c r="E2" s="148"/>
      <c r="F2" s="148"/>
      <c r="G2" s="148"/>
    </row>
    <row r="3" s="140" customFormat="1" ht="15.75" spans="1:7">
      <c r="A3" s="149"/>
      <c r="G3" s="150" t="s">
        <v>52</v>
      </c>
    </row>
    <row r="4" s="140" customFormat="1" ht="20.4" customHeight="1" spans="1:7">
      <c r="A4" s="151" t="s">
        <v>22</v>
      </c>
      <c r="B4" s="152"/>
      <c r="C4" s="153" t="s">
        <v>53</v>
      </c>
      <c r="D4" s="154" t="s">
        <v>54</v>
      </c>
      <c r="E4" s="155" t="s">
        <v>55</v>
      </c>
      <c r="F4" s="156"/>
      <c r="G4" s="157"/>
    </row>
    <row r="5" s="140" customFormat="1" ht="38.1" customHeight="1" spans="1:7">
      <c r="A5" s="74" t="s">
        <v>56</v>
      </c>
      <c r="B5" s="158" t="s">
        <v>57</v>
      </c>
      <c r="C5" s="159"/>
      <c r="D5" s="159"/>
      <c r="E5" s="73" t="s">
        <v>58</v>
      </c>
      <c r="F5" s="75" t="s">
        <v>59</v>
      </c>
      <c r="G5" s="75" t="s">
        <v>60</v>
      </c>
    </row>
    <row r="6" s="142" customFormat="1" ht="15" spans="1:7">
      <c r="A6" s="160" t="s">
        <v>61</v>
      </c>
      <c r="B6" s="137" t="s">
        <v>62</v>
      </c>
      <c r="C6" s="161">
        <f>SUMPRODUCT('[2]表二（录入表）'!C$6:C$1121*(LEFT('[2]表二（录入表）'!$A$6:$A$1121,LEN($A6))=$A6))</f>
        <v>64768</v>
      </c>
      <c r="D6" s="161">
        <f>SUMPRODUCT('[2]表二（录入表）'!D$6:D$1121*(LEFT('[2]表二（录入表）'!$A$6:$A$1121,LEN($A6))=$A6))</f>
        <v>68264</v>
      </c>
      <c r="E6" s="161">
        <f>SUMPRODUCT('[2]表二（录入表）'!E$6:E$1121*(LEFT('[2]表二（录入表）'!$A$6:$A$1121,LEN($A6))=$A6))</f>
        <v>77476</v>
      </c>
      <c r="F6" s="162">
        <f t="shared" ref="F6:F69" si="0">IFERROR($E6/C6,"")</f>
        <v>1.19620800395257</v>
      </c>
      <c r="G6" s="162">
        <f t="shared" ref="G6:G69" si="1">IFERROR($E6/D6,"")</f>
        <v>1.13494667760459</v>
      </c>
    </row>
    <row r="7" s="142" customFormat="1" ht="15" spans="1:7">
      <c r="A7" s="160" t="s">
        <v>63</v>
      </c>
      <c r="B7" s="137" t="s">
        <v>64</v>
      </c>
      <c r="C7" s="161">
        <f>SUMPRODUCT('[2]表二（录入表）'!C$6:C$1121*(LEFT('[2]表二（录入表）'!$A$6:$A$1121,LEN($A7))=$A7))</f>
        <v>849</v>
      </c>
      <c r="D7" s="161">
        <f>SUMPRODUCT('[2]表二（录入表）'!D$6:D$1121*(LEFT('[2]表二（录入表）'!$A$6:$A$1121,LEN($A7))=$A7))</f>
        <v>936</v>
      </c>
      <c r="E7" s="161">
        <f>SUMPRODUCT('[2]表二（录入表）'!E$6:E$1121*(LEFT('[2]表二（录入表）'!$A$6:$A$1121,LEN($A7))=$A7))</f>
        <v>525</v>
      </c>
      <c r="F7" s="162">
        <f t="shared" si="0"/>
        <v>0.618374558303887</v>
      </c>
      <c r="G7" s="162">
        <f t="shared" si="1"/>
        <v>0.560897435897436</v>
      </c>
    </row>
    <row r="8" s="142" customFormat="1" ht="15" spans="1:7">
      <c r="A8" s="160" t="s">
        <v>65</v>
      </c>
      <c r="B8" s="137" t="s">
        <v>66</v>
      </c>
      <c r="C8" s="161">
        <f>SUMPRODUCT('[2]表二（录入表）'!C$6:C$1121*(LEFT('[2]表二（录入表）'!$A$6:$A$1121,LEN($A8))=$A8))</f>
        <v>496</v>
      </c>
      <c r="D8" s="161">
        <f>SUMPRODUCT('[2]表二（录入表）'!D$6:D$1121*(LEFT('[2]表二（录入表）'!$A$6:$A$1121,LEN($A8))=$A8))</f>
        <v>738</v>
      </c>
      <c r="E8" s="161">
        <f>SUMPRODUCT('[2]表二（录入表）'!E$6:E$1121*(LEFT('[2]表二（录入表）'!$A$6:$A$1121,LEN($A8))=$A8))</f>
        <v>502</v>
      </c>
      <c r="F8" s="162">
        <f t="shared" si="0"/>
        <v>1.01209677419355</v>
      </c>
      <c r="G8" s="162">
        <f t="shared" si="1"/>
        <v>0.680216802168022</v>
      </c>
    </row>
    <row r="9" s="142" customFormat="1" ht="15" spans="1:7">
      <c r="A9" s="160" t="s">
        <v>67</v>
      </c>
      <c r="B9" s="137" t="s">
        <v>68</v>
      </c>
      <c r="C9" s="161">
        <f>SUMPRODUCT('[2]表二（录入表）'!C$6:C$1121*(LEFT('[2]表二（录入表）'!$A$6:$A$1121,LEN($A9))=$A9))</f>
        <v>38680</v>
      </c>
      <c r="D9" s="161">
        <f>SUMPRODUCT('[2]表二（录入表）'!D$6:D$1121*(LEFT('[2]表二（录入表）'!$A$6:$A$1121,LEN($A9))=$A9))</f>
        <v>45501</v>
      </c>
      <c r="E9" s="161">
        <f>SUMPRODUCT('[2]表二（录入表）'!E$6:E$1121*(LEFT('[2]表二（录入表）'!$A$6:$A$1121,LEN($A9))=$A9))</f>
        <v>54378</v>
      </c>
      <c r="F9" s="162">
        <f t="shared" si="0"/>
        <v>1.40584281282316</v>
      </c>
      <c r="G9" s="162">
        <f t="shared" si="1"/>
        <v>1.1950946133052</v>
      </c>
    </row>
    <row r="10" s="142" customFormat="1" ht="15" spans="1:7">
      <c r="A10" s="160" t="s">
        <v>69</v>
      </c>
      <c r="B10" s="137" t="s">
        <v>70</v>
      </c>
      <c r="C10" s="161">
        <f>SUMPRODUCT('[2]表二（录入表）'!C$6:C$1121*(LEFT('[2]表二（录入表）'!$A$6:$A$1121,LEN($A10))=$A10))</f>
        <v>620</v>
      </c>
      <c r="D10" s="161">
        <f>SUMPRODUCT('[2]表二（录入表）'!D$6:D$1121*(LEFT('[2]表二（录入表）'!$A$6:$A$1121,LEN($A10))=$A10))</f>
        <v>713</v>
      </c>
      <c r="E10" s="161">
        <f>SUMPRODUCT('[2]表二（录入表）'!E$6:E$1121*(LEFT('[2]表二（录入表）'!$A$6:$A$1121,LEN($A10))=$A10))</f>
        <v>719</v>
      </c>
      <c r="F10" s="162">
        <f t="shared" si="0"/>
        <v>1.15967741935484</v>
      </c>
      <c r="G10" s="162">
        <f t="shared" si="1"/>
        <v>1.00841514726508</v>
      </c>
    </row>
    <row r="11" s="142" customFormat="1" ht="15" spans="1:7">
      <c r="A11" s="160" t="s">
        <v>71</v>
      </c>
      <c r="B11" s="137" t="s">
        <v>72</v>
      </c>
      <c r="C11" s="161">
        <f>SUMPRODUCT('[2]表二（录入表）'!C$6:C$1121*(LEFT('[2]表二（录入表）'!$A$6:$A$1121,LEN($A11))=$A11))</f>
        <v>787</v>
      </c>
      <c r="D11" s="161">
        <f>SUMPRODUCT('[2]表二（录入表）'!D$6:D$1121*(LEFT('[2]表二（录入表）'!$A$6:$A$1121,LEN($A11))=$A11))</f>
        <v>1189</v>
      </c>
      <c r="E11" s="161">
        <f>SUMPRODUCT('[2]表二（录入表）'!E$6:E$1121*(LEFT('[2]表二（录入表）'!$A$6:$A$1121,LEN($A11))=$A11))</f>
        <v>634</v>
      </c>
      <c r="F11" s="162">
        <f t="shared" si="0"/>
        <v>0.80559085133418</v>
      </c>
      <c r="G11" s="162">
        <f t="shared" si="1"/>
        <v>0.533221194280908</v>
      </c>
    </row>
    <row r="12" s="142" customFormat="1" ht="15" spans="1:7">
      <c r="A12" s="160" t="s">
        <v>73</v>
      </c>
      <c r="B12" s="137" t="s">
        <v>74</v>
      </c>
      <c r="C12" s="161">
        <f>SUMPRODUCT('[2]表二（录入表）'!C$6:C$1121*(LEFT('[2]表二（录入表）'!$A$6:$A$1121,LEN($A12))=$A12))</f>
        <v>2667</v>
      </c>
      <c r="D12" s="161">
        <f>SUMPRODUCT('[2]表二（录入表）'!D$6:D$1121*(LEFT('[2]表二（录入表）'!$A$6:$A$1121,LEN($A12))=$A12))</f>
        <v>2566</v>
      </c>
      <c r="E12" s="161">
        <f>SUMPRODUCT('[2]表二（录入表）'!E$6:E$1121*(LEFT('[2]表二（录入表）'!$A$6:$A$1121,LEN($A12))=$A12))</f>
        <v>2718</v>
      </c>
      <c r="F12" s="162">
        <f t="shared" si="0"/>
        <v>1.01912260967379</v>
      </c>
      <c r="G12" s="162">
        <f t="shared" si="1"/>
        <v>1.05923616523772</v>
      </c>
    </row>
    <row r="13" s="142" customFormat="1" ht="15" spans="1:7">
      <c r="A13" s="160" t="s">
        <v>75</v>
      </c>
      <c r="B13" s="137" t="s">
        <v>76</v>
      </c>
      <c r="C13" s="161">
        <f>SUMPRODUCT('[2]表二（录入表）'!C$6:C$1121*(LEFT('[2]表二（录入表）'!$A$6:$A$1121,LEN($A13))=$A13))</f>
        <v>0</v>
      </c>
      <c r="D13" s="161">
        <f>SUMPRODUCT('[2]表二（录入表）'!D$6:D$1121*(LEFT('[2]表二（录入表）'!$A$6:$A$1121,LEN($A13))=$A13))</f>
        <v>0</v>
      </c>
      <c r="E13" s="161">
        <f>SUMPRODUCT('[2]表二（录入表）'!E$6:E$1121*(LEFT('[2]表二（录入表）'!$A$6:$A$1121,LEN($A13))=$A13))</f>
        <v>0</v>
      </c>
      <c r="F13" s="162" t="str">
        <f t="shared" si="0"/>
        <v/>
      </c>
      <c r="G13" s="162" t="str">
        <f t="shared" si="1"/>
        <v/>
      </c>
    </row>
    <row r="14" s="142" customFormat="1" ht="15" spans="1:7">
      <c r="A14" s="160" t="s">
        <v>77</v>
      </c>
      <c r="B14" s="137" t="s">
        <v>78</v>
      </c>
      <c r="C14" s="161">
        <f>SUMPRODUCT('[2]表二（录入表）'!C$6:C$1121*(LEFT('[2]表二（录入表）'!$A$6:$A$1121,LEN($A14))=$A14))</f>
        <v>778</v>
      </c>
      <c r="D14" s="161">
        <f>SUMPRODUCT('[2]表二（录入表）'!D$6:D$1121*(LEFT('[2]表二（录入表）'!$A$6:$A$1121,LEN($A14))=$A14))</f>
        <v>849</v>
      </c>
      <c r="E14" s="161">
        <f>SUMPRODUCT('[2]表二（录入表）'!E$6:E$1121*(LEFT('[2]表二（录入表）'!$A$6:$A$1121,LEN($A14))=$A14))</f>
        <v>832</v>
      </c>
      <c r="F14" s="162">
        <f t="shared" si="0"/>
        <v>1.0694087403599</v>
      </c>
      <c r="G14" s="162">
        <f t="shared" si="1"/>
        <v>0.979976442873969</v>
      </c>
    </row>
    <row r="15" s="142" customFormat="1" ht="15" spans="1:7">
      <c r="A15" s="160" t="s">
        <v>79</v>
      </c>
      <c r="B15" s="137" t="s">
        <v>80</v>
      </c>
      <c r="C15" s="161">
        <f>SUMPRODUCT('[2]表二（录入表）'!C$6:C$1121*(LEFT('[2]表二（录入表）'!$A$6:$A$1121,LEN($A15))=$A15))</f>
        <v>0</v>
      </c>
      <c r="D15" s="161">
        <f>SUMPRODUCT('[2]表二（录入表）'!D$6:D$1121*(LEFT('[2]表二（录入表）'!$A$6:$A$1121,LEN($A15))=$A15))</f>
        <v>0</v>
      </c>
      <c r="E15" s="161">
        <f>SUMPRODUCT('[2]表二（录入表）'!E$6:E$1121*(LEFT('[2]表二（录入表）'!$A$6:$A$1121,LEN($A15))=$A15))</f>
        <v>0</v>
      </c>
      <c r="F15" s="162" t="str">
        <f t="shared" si="0"/>
        <v/>
      </c>
      <c r="G15" s="162" t="str">
        <f t="shared" si="1"/>
        <v/>
      </c>
    </row>
    <row r="16" s="142" customFormat="1" ht="15" spans="1:7">
      <c r="A16" s="160" t="s">
        <v>81</v>
      </c>
      <c r="B16" s="137" t="s">
        <v>82</v>
      </c>
      <c r="C16" s="161">
        <f>SUMPRODUCT('[2]表二（录入表）'!C$6:C$1121*(LEFT('[2]表二（录入表）'!$A$6:$A$1121,LEN($A16))=$A16))</f>
        <v>4825</v>
      </c>
      <c r="D16" s="161">
        <f>SUMPRODUCT('[2]表二（录入表）'!D$6:D$1121*(LEFT('[2]表二（录入表）'!$A$6:$A$1121,LEN($A16))=$A16))</f>
        <v>4733</v>
      </c>
      <c r="E16" s="161">
        <f>SUMPRODUCT('[2]表二（录入表）'!E$6:E$1121*(LEFT('[2]表二（录入表）'!$A$6:$A$1121,LEN($A16))=$A16))</f>
        <v>5242</v>
      </c>
      <c r="F16" s="162">
        <f t="shared" si="0"/>
        <v>1.08642487046632</v>
      </c>
      <c r="G16" s="162">
        <f t="shared" si="1"/>
        <v>1.10754278470315</v>
      </c>
    </row>
    <row r="17" s="142" customFormat="1" ht="15" spans="1:7">
      <c r="A17" s="160" t="s">
        <v>83</v>
      </c>
      <c r="B17" s="137" t="s">
        <v>84</v>
      </c>
      <c r="C17" s="161">
        <f>SUMPRODUCT('[2]表二（录入表）'!C$6:C$1121*(LEFT('[2]表二（录入表）'!$A$6:$A$1121,LEN($A17))=$A17))</f>
        <v>713</v>
      </c>
      <c r="D17" s="161">
        <f>SUMPRODUCT('[2]表二（录入表）'!D$6:D$1121*(LEFT('[2]表二（录入表）'!$A$6:$A$1121,LEN($A17))=$A17))</f>
        <v>842</v>
      </c>
      <c r="E17" s="161">
        <f>SUMPRODUCT('[2]表二（录入表）'!E$6:E$1121*(LEFT('[2]表二（录入表）'!$A$6:$A$1121,LEN($A17))=$A17))</f>
        <v>710</v>
      </c>
      <c r="F17" s="162">
        <f t="shared" si="0"/>
        <v>0.995792426367461</v>
      </c>
      <c r="G17" s="162">
        <f t="shared" si="1"/>
        <v>0.843230403800475</v>
      </c>
    </row>
    <row r="18" s="142" customFormat="1" ht="15" spans="1:7">
      <c r="A18" s="160" t="s">
        <v>85</v>
      </c>
      <c r="B18" s="137" t="s">
        <v>86</v>
      </c>
      <c r="C18" s="161">
        <f>SUMPRODUCT('[2]表二（录入表）'!C$6:C$1121*(LEFT('[2]表二（录入表）'!$A$6:$A$1121,LEN($A18))=$A18))</f>
        <v>0</v>
      </c>
      <c r="D18" s="161">
        <f>SUMPRODUCT('[2]表二（录入表）'!D$6:D$1121*(LEFT('[2]表二（录入表）'!$A$6:$A$1121,LEN($A18))=$A18))</f>
        <v>0</v>
      </c>
      <c r="E18" s="161">
        <f>SUMPRODUCT('[2]表二（录入表）'!E$6:E$1121*(LEFT('[2]表二（录入表）'!$A$6:$A$1121,LEN($A18))=$A18))</f>
        <v>0</v>
      </c>
      <c r="F18" s="162" t="str">
        <f t="shared" si="0"/>
        <v/>
      </c>
      <c r="G18" s="162" t="str">
        <f t="shared" si="1"/>
        <v/>
      </c>
    </row>
    <row r="19" s="142" customFormat="1" ht="15" spans="1:7">
      <c r="A19" s="160" t="s">
        <v>87</v>
      </c>
      <c r="B19" s="137" t="s">
        <v>88</v>
      </c>
      <c r="C19" s="161">
        <f>SUMPRODUCT('[2]表二（录入表）'!C$6:C$1121*(LEFT('[2]表二（录入表）'!$A$6:$A$1121,LEN($A19))=$A19))</f>
        <v>0</v>
      </c>
      <c r="D19" s="161">
        <f>SUMPRODUCT('[2]表二（录入表）'!D$6:D$1121*(LEFT('[2]表二（录入表）'!$A$6:$A$1121,LEN($A19))=$A19))</f>
        <v>14</v>
      </c>
      <c r="E19" s="161">
        <f>SUMPRODUCT('[2]表二（录入表）'!E$6:E$1121*(LEFT('[2]表二（录入表）'!$A$6:$A$1121,LEN($A19))=$A19))</f>
        <v>0</v>
      </c>
      <c r="F19" s="162" t="str">
        <f t="shared" si="0"/>
        <v/>
      </c>
      <c r="G19" s="162">
        <f t="shared" si="1"/>
        <v>0</v>
      </c>
    </row>
    <row r="20" s="142" customFormat="1" ht="15" spans="1:7">
      <c r="A20" s="160" t="s">
        <v>89</v>
      </c>
      <c r="B20" s="137" t="s">
        <v>90</v>
      </c>
      <c r="C20" s="161">
        <f>SUMPRODUCT('[2]表二（录入表）'!C$6:C$1121*(LEFT('[2]表二（录入表）'!$A$6:$A$1121,LEN($A20))=$A20))</f>
        <v>0</v>
      </c>
      <c r="D20" s="161">
        <f>SUMPRODUCT('[2]表二（录入表）'!D$6:D$1121*(LEFT('[2]表二（录入表）'!$A$6:$A$1121,LEN($A20))=$A20))</f>
        <v>0</v>
      </c>
      <c r="E20" s="161">
        <f>SUMPRODUCT('[2]表二（录入表）'!E$6:E$1121*(LEFT('[2]表二（录入表）'!$A$6:$A$1121,LEN($A20))=$A20))</f>
        <v>0</v>
      </c>
      <c r="F20" s="162" t="str">
        <f t="shared" si="0"/>
        <v/>
      </c>
      <c r="G20" s="162" t="str">
        <f t="shared" si="1"/>
        <v/>
      </c>
    </row>
    <row r="21" s="142" customFormat="1" ht="15" spans="1:7">
      <c r="A21" s="160" t="s">
        <v>91</v>
      </c>
      <c r="B21" s="137" t="s">
        <v>92</v>
      </c>
      <c r="C21" s="161">
        <f>SUMPRODUCT('[2]表二（录入表）'!C$6:C$1121*(LEFT('[2]表二（录入表）'!$A$6:$A$1121,LEN($A21))=$A21))</f>
        <v>64</v>
      </c>
      <c r="D21" s="161">
        <f>SUMPRODUCT('[2]表二（录入表）'!D$6:D$1121*(LEFT('[2]表二（录入表）'!$A$6:$A$1121,LEN($A21))=$A21))</f>
        <v>190</v>
      </c>
      <c r="E21" s="161">
        <f>SUMPRODUCT('[2]表二（录入表）'!E$6:E$1121*(LEFT('[2]表二（录入表）'!$A$6:$A$1121,LEN($A21))=$A21))</f>
        <v>78</v>
      </c>
      <c r="F21" s="162">
        <f t="shared" si="0"/>
        <v>1.21875</v>
      </c>
      <c r="G21" s="162">
        <f t="shared" si="1"/>
        <v>0.410526315789474</v>
      </c>
    </row>
    <row r="22" s="142" customFormat="1" ht="15" spans="1:7">
      <c r="A22" s="160" t="s">
        <v>93</v>
      </c>
      <c r="B22" s="137" t="s">
        <v>94</v>
      </c>
      <c r="C22" s="161">
        <f>SUMPRODUCT('[2]表二（录入表）'!C$6:C$1121*(LEFT('[2]表二（录入表）'!$A$6:$A$1121,LEN($A22))=$A22))</f>
        <v>56</v>
      </c>
      <c r="D22" s="161">
        <f>SUMPRODUCT('[2]表二（录入表）'!D$6:D$1121*(LEFT('[2]表二（录入表）'!$A$6:$A$1121,LEN($A22))=$A22))</f>
        <v>64</v>
      </c>
      <c r="E22" s="161">
        <f>SUMPRODUCT('[2]表二（录入表）'!E$6:E$1121*(LEFT('[2]表二（录入表）'!$A$6:$A$1121,LEN($A22))=$A22))</f>
        <v>56</v>
      </c>
      <c r="F22" s="162">
        <f t="shared" si="0"/>
        <v>1</v>
      </c>
      <c r="G22" s="162">
        <f t="shared" si="1"/>
        <v>0.875</v>
      </c>
    </row>
    <row r="23" s="142" customFormat="1" ht="15" spans="1:7">
      <c r="A23" s="160" t="s">
        <v>95</v>
      </c>
      <c r="B23" s="137" t="s">
        <v>96</v>
      </c>
      <c r="C23" s="161">
        <f>SUMPRODUCT('[2]表二（录入表）'!C$6:C$1121*(LEFT('[2]表二（录入表）'!$A$6:$A$1121,LEN($A23))=$A23))</f>
        <v>1808</v>
      </c>
      <c r="D23" s="161">
        <f>SUMPRODUCT('[2]表二（录入表）'!D$6:D$1121*(LEFT('[2]表二（录入表）'!$A$6:$A$1121,LEN($A23))=$A23))</f>
        <v>744</v>
      </c>
      <c r="E23" s="161">
        <f>SUMPRODUCT('[2]表二（录入表）'!E$6:E$1121*(LEFT('[2]表二（录入表）'!$A$6:$A$1121,LEN($A23))=$A23))</f>
        <v>762</v>
      </c>
      <c r="F23" s="162">
        <f t="shared" si="0"/>
        <v>0.42146017699115</v>
      </c>
      <c r="G23" s="162">
        <f t="shared" si="1"/>
        <v>1.0241935483871</v>
      </c>
    </row>
    <row r="24" s="142" customFormat="1" ht="15" spans="1:7">
      <c r="A24" s="160" t="s">
        <v>97</v>
      </c>
      <c r="B24" s="137" t="s">
        <v>98</v>
      </c>
      <c r="C24" s="161">
        <f>SUMPRODUCT('[2]表二（录入表）'!C$6:C$1121*(LEFT('[2]表二（录入表）'!$A$6:$A$1121,LEN($A24))=$A24))</f>
        <v>1041</v>
      </c>
      <c r="D24" s="161">
        <f>SUMPRODUCT('[2]表二（录入表）'!D$6:D$1121*(LEFT('[2]表二（录入表）'!$A$6:$A$1121,LEN($A24))=$A24))</f>
        <v>1181</v>
      </c>
      <c r="E24" s="161">
        <f>SUMPRODUCT('[2]表二（录入表）'!E$6:E$1121*(LEFT('[2]表二（录入表）'!$A$6:$A$1121,LEN($A24))=$A24))</f>
        <v>979</v>
      </c>
      <c r="F24" s="162">
        <f t="shared" si="0"/>
        <v>0.940441882804995</v>
      </c>
      <c r="G24" s="162">
        <f t="shared" si="1"/>
        <v>0.828958509737511</v>
      </c>
    </row>
    <row r="25" s="142" customFormat="1" ht="15" spans="1:7">
      <c r="A25" s="160" t="s">
        <v>99</v>
      </c>
      <c r="B25" s="137" t="s">
        <v>100</v>
      </c>
      <c r="C25" s="161">
        <f>SUMPRODUCT('[2]表二（录入表）'!C$6:C$1121*(LEFT('[2]表二（录入表）'!$A$6:$A$1121,LEN($A25))=$A25))</f>
        <v>1982</v>
      </c>
      <c r="D25" s="161">
        <f>SUMPRODUCT('[2]表二（录入表）'!D$6:D$1121*(LEFT('[2]表二（录入表）'!$A$6:$A$1121,LEN($A25))=$A25))</f>
        <v>1044</v>
      </c>
      <c r="E25" s="161">
        <f>SUMPRODUCT('[2]表二（录入表）'!E$6:E$1121*(LEFT('[2]表二（录入表）'!$A$6:$A$1121,LEN($A25))=$A25))</f>
        <v>1750</v>
      </c>
      <c r="F25" s="162">
        <f t="shared" si="0"/>
        <v>0.882946518668012</v>
      </c>
      <c r="G25" s="162">
        <f t="shared" si="1"/>
        <v>1.67624521072797</v>
      </c>
    </row>
    <row r="26" s="142" customFormat="1" ht="15" spans="1:7">
      <c r="A26" s="160" t="s">
        <v>101</v>
      </c>
      <c r="B26" s="137" t="s">
        <v>102</v>
      </c>
      <c r="C26" s="161">
        <f>SUMPRODUCT('[2]表二（录入表）'!C$6:C$1121*(LEFT('[2]表二（录入表）'!$A$6:$A$1121,LEN($A26))=$A26))</f>
        <v>771</v>
      </c>
      <c r="D26" s="161">
        <f>SUMPRODUCT('[2]表二（录入表）'!D$6:D$1121*(LEFT('[2]表二（录入表）'!$A$6:$A$1121,LEN($A26))=$A26))</f>
        <v>743</v>
      </c>
      <c r="E26" s="161">
        <f>SUMPRODUCT('[2]表二（录入表）'!E$6:E$1121*(LEFT('[2]表二（录入表）'!$A$6:$A$1121,LEN($A26))=$A26))</f>
        <v>819</v>
      </c>
      <c r="F26" s="162">
        <f t="shared" si="0"/>
        <v>1.06225680933852</v>
      </c>
      <c r="G26" s="162">
        <f t="shared" si="1"/>
        <v>1.10228802153432</v>
      </c>
    </row>
    <row r="27" s="142" customFormat="1" ht="15" spans="1:7">
      <c r="A27" s="160" t="s">
        <v>103</v>
      </c>
      <c r="B27" s="137" t="s">
        <v>104</v>
      </c>
      <c r="C27" s="161">
        <f>SUMPRODUCT('[2]表二（录入表）'!C$6:C$1121*(LEFT('[2]表二（录入表）'!$A$6:$A$1121,LEN($A27))=$A27))</f>
        <v>451</v>
      </c>
      <c r="D27" s="161">
        <f>SUMPRODUCT('[2]表二（录入表）'!D$6:D$1121*(LEFT('[2]表二（录入表）'!$A$6:$A$1121,LEN($A27))=$A27))</f>
        <v>672</v>
      </c>
      <c r="E27" s="161">
        <f>SUMPRODUCT('[2]表二（录入表）'!E$6:E$1121*(LEFT('[2]表二（录入表）'!$A$6:$A$1121,LEN($A27))=$A27))</f>
        <v>481</v>
      </c>
      <c r="F27" s="162">
        <f t="shared" si="0"/>
        <v>1.06651884700665</v>
      </c>
      <c r="G27" s="162">
        <f t="shared" si="1"/>
        <v>0.71577380952381</v>
      </c>
    </row>
    <row r="28" s="142" customFormat="1" ht="15" spans="1:7">
      <c r="A28" s="160" t="s">
        <v>105</v>
      </c>
      <c r="B28" s="137" t="s">
        <v>106</v>
      </c>
      <c r="C28" s="161">
        <f>SUMPRODUCT('[2]表二（录入表）'!C$6:C$1121*(LEFT('[2]表二（录入表）'!$A$6:$A$1121,LEN($A28))=$A28))</f>
        <v>0</v>
      </c>
      <c r="D28" s="161">
        <f>SUMPRODUCT('[2]表二（录入表）'!D$6:D$1121*(LEFT('[2]表二（录入表）'!$A$6:$A$1121,LEN($A28))=$A28))</f>
        <v>0</v>
      </c>
      <c r="E28" s="161">
        <f>SUMPRODUCT('[2]表二（录入表）'!E$6:E$1121*(LEFT('[2]表二（录入表）'!$A$6:$A$1121,LEN($A28))=$A28))</f>
        <v>0</v>
      </c>
      <c r="F28" s="162" t="str">
        <f t="shared" si="0"/>
        <v/>
      </c>
      <c r="G28" s="162" t="str">
        <f t="shared" si="1"/>
        <v/>
      </c>
    </row>
    <row r="29" s="142" customFormat="1" ht="15" spans="1:7">
      <c r="A29" s="160" t="s">
        <v>107</v>
      </c>
      <c r="B29" s="137" t="s">
        <v>108</v>
      </c>
      <c r="C29" s="161">
        <f>SUMPRODUCT('[2]表二（录入表）'!C$6:C$1121*(LEFT('[2]表二（录入表）'!$A$6:$A$1121,LEN($A29))=$A29))</f>
        <v>3724</v>
      </c>
      <c r="D29" s="161">
        <f>SUMPRODUCT('[2]表二（录入表）'!D$6:D$1121*(LEFT('[2]表二（录入表）'!$A$6:$A$1121,LEN($A29))=$A29))</f>
        <v>988</v>
      </c>
      <c r="E29" s="161">
        <f>SUMPRODUCT('[2]表二（录入表）'!E$6:E$1121*(LEFT('[2]表二（录入表）'!$A$6:$A$1121,LEN($A29))=$A29))</f>
        <v>1109</v>
      </c>
      <c r="F29" s="162">
        <f t="shared" si="0"/>
        <v>0.297798066595059</v>
      </c>
      <c r="G29" s="162">
        <f t="shared" si="1"/>
        <v>1.12246963562753</v>
      </c>
    </row>
    <row r="30" s="142" customFormat="1" ht="15" spans="1:7">
      <c r="A30" s="160" t="s">
        <v>109</v>
      </c>
      <c r="B30" s="137" t="s">
        <v>110</v>
      </c>
      <c r="C30" s="161">
        <f>SUMPRODUCT('[2]表二（录入表）'!C$6:C$1121*(LEFT('[2]表二（录入表）'!$A$6:$A$1121,LEN($A30))=$A30))</f>
        <v>271</v>
      </c>
      <c r="D30" s="161">
        <f>SUMPRODUCT('[2]表二（录入表）'!D$6:D$1121*(LEFT('[2]表二（录入表）'!$A$6:$A$1121,LEN($A30))=$A30))</f>
        <v>266</v>
      </c>
      <c r="E30" s="161">
        <f>SUMPRODUCT('[2]表二（录入表）'!E$6:E$1121*(LEFT('[2]表二（录入表）'!$A$6:$A$1121,LEN($A30))=$A30))</f>
        <v>304</v>
      </c>
      <c r="F30" s="162">
        <f t="shared" si="0"/>
        <v>1.12177121771218</v>
      </c>
      <c r="G30" s="162">
        <f t="shared" si="1"/>
        <v>1.14285714285714</v>
      </c>
    </row>
    <row r="31" s="142" customFormat="1" ht="15" spans="1:7">
      <c r="A31" s="160" t="s">
        <v>111</v>
      </c>
      <c r="B31" s="137" t="s">
        <v>112</v>
      </c>
      <c r="C31" s="161">
        <f>SUMPRODUCT('[2]表二（录入表）'!C$6:C$1121*(LEFT('[2]表二（录入表）'!$A$6:$A$1121,LEN($A31))=$A31))</f>
        <v>3521</v>
      </c>
      <c r="D31" s="161">
        <f>SUMPRODUCT('[2]表二（录入表）'!D$6:D$1121*(LEFT('[2]表二（录入表）'!$A$6:$A$1121,LEN($A31))=$A31))</f>
        <v>3742</v>
      </c>
      <c r="E31" s="161">
        <f>SUMPRODUCT('[2]表二（录入表）'!E$6:E$1121*(LEFT('[2]表二（录入表）'!$A$6:$A$1121,LEN($A31))=$A31))</f>
        <v>3981</v>
      </c>
      <c r="F31" s="162">
        <f t="shared" si="0"/>
        <v>1.13064470320932</v>
      </c>
      <c r="G31" s="162">
        <f t="shared" si="1"/>
        <v>1.06386958845537</v>
      </c>
    </row>
    <row r="32" s="142" customFormat="1" ht="15" spans="1:7">
      <c r="A32" s="160" t="s">
        <v>113</v>
      </c>
      <c r="B32" s="137" t="s">
        <v>114</v>
      </c>
      <c r="C32" s="161">
        <f>SUMPRODUCT('[2]表二（录入表）'!C$6:C$1121*(LEFT('[2]表二（录入表）'!$A$6:$A$1121,LEN($A32))=$A32))</f>
        <v>0</v>
      </c>
      <c r="D32" s="161">
        <f>SUMPRODUCT('[2]表二（录入表）'!D$6:D$1121*(LEFT('[2]表二（录入表）'!$A$6:$A$1121,LEN($A32))=$A32))</f>
        <v>0</v>
      </c>
      <c r="E32" s="161">
        <f>SUMPRODUCT('[2]表二（录入表）'!E$6:E$1121*(LEFT('[2]表二（录入表）'!$A$6:$A$1121,LEN($A32))=$A32))</f>
        <v>205</v>
      </c>
      <c r="F32" s="162" t="str">
        <f t="shared" si="0"/>
        <v/>
      </c>
      <c r="G32" s="162" t="str">
        <f t="shared" si="1"/>
        <v/>
      </c>
    </row>
    <row r="33" s="142" customFormat="1" ht="15" spans="1:7">
      <c r="A33" s="160" t="s">
        <v>115</v>
      </c>
      <c r="B33" s="137" t="s">
        <v>116</v>
      </c>
      <c r="C33" s="161">
        <f>SUMPRODUCT('[2]表二（录入表）'!C$6:C$1121*(LEFT('[2]表二（录入表）'!$A$6:$A$1121,LEN($A33))=$A33))</f>
        <v>664</v>
      </c>
      <c r="D33" s="161">
        <f>SUMPRODUCT('[2]表二（录入表）'!D$6:D$1121*(LEFT('[2]表二（录入表）'!$A$6:$A$1121,LEN($A33))=$A33))</f>
        <v>549</v>
      </c>
      <c r="E33" s="161">
        <f>SUMPRODUCT('[2]表二（录入表）'!E$6:E$1121*(LEFT('[2]表二（录入表）'!$A$6:$A$1121,LEN($A33))=$A33))</f>
        <v>692</v>
      </c>
      <c r="F33" s="162">
        <f t="shared" si="0"/>
        <v>1.0421686746988</v>
      </c>
      <c r="G33" s="162">
        <f t="shared" si="1"/>
        <v>1.26047358834244</v>
      </c>
    </row>
    <row r="34" s="142" customFormat="1" ht="15" spans="1:7">
      <c r="A34" s="160" t="s">
        <v>117</v>
      </c>
      <c r="B34" s="137" t="s">
        <v>118</v>
      </c>
      <c r="C34" s="161">
        <f>SUMPRODUCT('[2]表二（录入表）'!C$6:C$1121*(LEFT('[2]表二（录入表）'!$A$6:$A$1121,LEN($A34))=$A34))</f>
        <v>0</v>
      </c>
      <c r="D34" s="161">
        <f>SUMPRODUCT('[2]表二（录入表）'!D$6:D$1121*(LEFT('[2]表二（录入表）'!$A$6:$A$1121,LEN($A34))=$A34))</f>
        <v>0</v>
      </c>
      <c r="E34" s="161">
        <f>SUMPRODUCT('[2]表二（录入表）'!E$6:E$1121*(LEFT('[2]表二（录入表）'!$A$6:$A$1121,LEN($A34))=$A34))</f>
        <v>0</v>
      </c>
      <c r="F34" s="162" t="str">
        <f t="shared" si="0"/>
        <v/>
      </c>
      <c r="G34" s="162" t="str">
        <f t="shared" si="1"/>
        <v/>
      </c>
    </row>
    <row r="35" s="142" customFormat="1" ht="15" spans="1:7">
      <c r="A35" s="160" t="s">
        <v>119</v>
      </c>
      <c r="B35" s="137" t="s">
        <v>120</v>
      </c>
      <c r="C35" s="161">
        <f>SUMPRODUCT('[2]表二（录入表）'!C$6:C$1121*(LEFT('[2]表二（录入表）'!$A$6:$A$1121,LEN($A35))=$A35))</f>
        <v>0</v>
      </c>
      <c r="D35" s="161">
        <f>SUMPRODUCT('[2]表二（录入表）'!D$6:D$1121*(LEFT('[2]表二（录入表）'!$A$6:$A$1121,LEN($A35))=$A35))</f>
        <v>0</v>
      </c>
      <c r="E35" s="161">
        <f>SUMPRODUCT('[2]表二（录入表）'!E$6:E$1121*(LEFT('[2]表二（录入表）'!$A$6:$A$1121,LEN($A35))=$A35))</f>
        <v>0</v>
      </c>
      <c r="F35" s="162" t="str">
        <f t="shared" si="0"/>
        <v/>
      </c>
      <c r="G35" s="162" t="str">
        <f t="shared" si="1"/>
        <v/>
      </c>
    </row>
    <row r="36" s="142" customFormat="1" ht="15" spans="1:7">
      <c r="A36" s="160" t="s">
        <v>121</v>
      </c>
      <c r="B36" s="137" t="s">
        <v>122</v>
      </c>
      <c r="C36" s="161">
        <f>SUMPRODUCT('[2]表二（录入表）'!C$6:C$1121*(LEFT('[2]表二（录入表）'!$A$6:$A$1121,LEN($A36))=$A36))</f>
        <v>0</v>
      </c>
      <c r="D36" s="161">
        <f>SUMPRODUCT('[2]表二（录入表）'!D$6:D$1121*(LEFT('[2]表二（录入表）'!$A$6:$A$1121,LEN($A36))=$A36))</f>
        <v>0</v>
      </c>
      <c r="E36" s="161">
        <f>SUMPRODUCT('[2]表二（录入表）'!E$6:E$1121*(LEFT('[2]表二（录入表）'!$A$6:$A$1121,LEN($A36))=$A36))</f>
        <v>0</v>
      </c>
      <c r="F36" s="162" t="str">
        <f t="shared" si="0"/>
        <v/>
      </c>
      <c r="G36" s="162" t="str">
        <f t="shared" si="1"/>
        <v/>
      </c>
    </row>
    <row r="37" s="142" customFormat="1" ht="15" spans="1:7">
      <c r="A37" s="160" t="s">
        <v>123</v>
      </c>
      <c r="B37" s="137" t="s">
        <v>124</v>
      </c>
      <c r="C37" s="161">
        <f>SUMPRODUCT('[2]表二（录入表）'!C$6:C$1121*(LEFT('[2]表二（录入表）'!$A$6:$A$1121,LEN($A37))=$A37))</f>
        <v>0</v>
      </c>
      <c r="D37" s="161">
        <f>SUMPRODUCT('[2]表二（录入表）'!D$6:D$1121*(LEFT('[2]表二（录入表）'!$A$6:$A$1121,LEN($A37))=$A37))</f>
        <v>0</v>
      </c>
      <c r="E37" s="161">
        <f>SUMPRODUCT('[2]表二（录入表）'!E$6:E$1121*(LEFT('[2]表二（录入表）'!$A$6:$A$1121,LEN($A37))=$A37))</f>
        <v>0</v>
      </c>
      <c r="F37" s="162" t="str">
        <f t="shared" si="0"/>
        <v/>
      </c>
      <c r="G37" s="162" t="str">
        <f t="shared" si="1"/>
        <v/>
      </c>
    </row>
    <row r="38" s="142" customFormat="1" ht="15" spans="1:7">
      <c r="A38" s="160" t="s">
        <v>125</v>
      </c>
      <c r="B38" s="137" t="s">
        <v>126</v>
      </c>
      <c r="C38" s="161">
        <f>SUMPRODUCT('[2]表二（录入表）'!C$6:C$1121*(LEFT('[2]表二（录入表）'!$A$6:$A$1121,LEN($A38))=$A38))</f>
        <v>0</v>
      </c>
      <c r="D38" s="161">
        <f>SUMPRODUCT('[2]表二（录入表）'!D$6:D$1121*(LEFT('[2]表二（录入表）'!$A$6:$A$1121,LEN($A38))=$A38))</f>
        <v>0</v>
      </c>
      <c r="E38" s="161">
        <f>SUMPRODUCT('[2]表二（录入表）'!E$6:E$1121*(LEFT('[2]表二（录入表）'!$A$6:$A$1121,LEN($A38))=$A38))</f>
        <v>0</v>
      </c>
      <c r="F38" s="162" t="str">
        <f t="shared" si="0"/>
        <v/>
      </c>
      <c r="G38" s="162" t="str">
        <f t="shared" si="1"/>
        <v/>
      </c>
    </row>
    <row r="39" s="142" customFormat="1" ht="15" spans="1:7">
      <c r="A39" s="160" t="s">
        <v>127</v>
      </c>
      <c r="B39" s="137" t="s">
        <v>128</v>
      </c>
      <c r="C39" s="161">
        <f>SUMPRODUCT('[2]表二（录入表）'!C$6:C$1121*(LEFT('[2]表二（录入表）'!$A$6:$A$1121,LEN($A39))=$A39))</f>
        <v>0</v>
      </c>
      <c r="D39" s="161">
        <f>SUMPRODUCT('[2]表二（录入表）'!D$6:D$1121*(LEFT('[2]表二（录入表）'!$A$6:$A$1121,LEN($A39))=$A39))</f>
        <v>0</v>
      </c>
      <c r="E39" s="161">
        <f>SUMPRODUCT('[2]表二（录入表）'!E$6:E$1121*(LEFT('[2]表二（录入表）'!$A$6:$A$1121,LEN($A39))=$A39))</f>
        <v>0</v>
      </c>
      <c r="F39" s="162" t="str">
        <f t="shared" si="0"/>
        <v/>
      </c>
      <c r="G39" s="162" t="str">
        <f t="shared" si="1"/>
        <v/>
      </c>
    </row>
    <row r="40" s="142" customFormat="1" ht="15" spans="1:7">
      <c r="A40" s="160" t="s">
        <v>129</v>
      </c>
      <c r="B40" s="137" t="s">
        <v>130</v>
      </c>
      <c r="C40" s="161">
        <f>SUMPRODUCT('[2]表二（录入表）'!C$6:C$1121*(LEFT('[2]表二（录入表）'!$A$6:$A$1121,LEN($A40))=$A40))</f>
        <v>0</v>
      </c>
      <c r="D40" s="161">
        <f>SUMPRODUCT('[2]表二（录入表）'!D$6:D$1121*(LEFT('[2]表二（录入表）'!$A$6:$A$1121,LEN($A40))=$A40))</f>
        <v>0</v>
      </c>
      <c r="E40" s="161">
        <f>SUMPRODUCT('[2]表二（录入表）'!E$6:E$1121*(LEFT('[2]表二（录入表）'!$A$6:$A$1121,LEN($A40))=$A40))</f>
        <v>0</v>
      </c>
      <c r="F40" s="162" t="str">
        <f t="shared" si="0"/>
        <v/>
      </c>
      <c r="G40" s="162" t="str">
        <f t="shared" si="1"/>
        <v/>
      </c>
    </row>
    <row r="41" s="142" customFormat="1" ht="15" spans="1:7">
      <c r="A41" s="160" t="s">
        <v>131</v>
      </c>
      <c r="B41" s="137" t="s">
        <v>132</v>
      </c>
      <c r="C41" s="161">
        <f>SUMPRODUCT('[2]表二（录入表）'!C$6:C$1121*(LEFT('[2]表二（录入表）'!$A$6:$A$1121,LEN($A41))=$A41))</f>
        <v>0</v>
      </c>
      <c r="D41" s="161">
        <f>SUMPRODUCT('[2]表二（录入表）'!D$6:D$1121*(LEFT('[2]表二（录入表）'!$A$6:$A$1121,LEN($A41))=$A41))</f>
        <v>0</v>
      </c>
      <c r="E41" s="161">
        <f>SUMPRODUCT('[2]表二（录入表）'!E$6:E$1121*(LEFT('[2]表二（录入表）'!$A$6:$A$1121,LEN($A41))=$A41))</f>
        <v>0</v>
      </c>
      <c r="F41" s="162" t="str">
        <f t="shared" si="0"/>
        <v/>
      </c>
      <c r="G41" s="162" t="str">
        <f t="shared" si="1"/>
        <v/>
      </c>
    </row>
    <row r="42" s="142" customFormat="1" ht="15" spans="1:7">
      <c r="A42" s="160" t="s">
        <v>133</v>
      </c>
      <c r="B42" s="137" t="s">
        <v>134</v>
      </c>
      <c r="C42" s="161">
        <f>SUMPRODUCT('[2]表二（录入表）'!C$6:C$1121*(LEFT('[2]表二（录入表）'!$A$6:$A$1121,LEN($A42))=$A42))</f>
        <v>0</v>
      </c>
      <c r="D42" s="161">
        <f>SUMPRODUCT('[2]表二（录入表）'!D$6:D$1121*(LEFT('[2]表二（录入表）'!$A$6:$A$1121,LEN($A42))=$A42))</f>
        <v>0</v>
      </c>
      <c r="E42" s="161">
        <f>SUMPRODUCT('[2]表二（录入表）'!E$6:E$1121*(LEFT('[2]表二（录入表）'!$A$6:$A$1121,LEN($A42))=$A42))</f>
        <v>0</v>
      </c>
      <c r="F42" s="162" t="str">
        <f t="shared" si="0"/>
        <v/>
      </c>
      <c r="G42" s="162" t="str">
        <f t="shared" si="1"/>
        <v/>
      </c>
    </row>
    <row r="43" s="142" customFormat="1" ht="15" spans="1:7">
      <c r="A43" s="160" t="s">
        <v>135</v>
      </c>
      <c r="B43" s="137" t="s">
        <v>136</v>
      </c>
      <c r="C43" s="161">
        <f>SUMPRODUCT('[2]表二（录入表）'!C$6:C$1121*(LEFT('[2]表二（录入表）'!$A$6:$A$1121,LEN($A43))=$A43))</f>
        <v>0</v>
      </c>
      <c r="D43" s="161">
        <f>SUMPRODUCT('[2]表二（录入表）'!D$6:D$1121*(LEFT('[2]表二（录入表）'!$A$6:$A$1121,LEN($A43))=$A43))</f>
        <v>0</v>
      </c>
      <c r="E43" s="161">
        <f>SUMPRODUCT('[2]表二（录入表）'!E$6:E$1121*(LEFT('[2]表二（录入表）'!$A$6:$A$1121,LEN($A43))=$A43))</f>
        <v>0</v>
      </c>
      <c r="F43" s="162" t="str">
        <f t="shared" si="0"/>
        <v/>
      </c>
      <c r="G43" s="162" t="str">
        <f t="shared" si="1"/>
        <v/>
      </c>
    </row>
    <row r="44" s="142" customFormat="1" ht="15" spans="1:7">
      <c r="A44" s="160" t="s">
        <v>137</v>
      </c>
      <c r="B44" s="137" t="s">
        <v>138</v>
      </c>
      <c r="C44" s="161">
        <f>SUMPRODUCT('[2]表二（录入表）'!C$6:C$1121*(LEFT('[2]表二（录入表）'!$A$6:$A$1121,LEN($A44))=$A44))</f>
        <v>0</v>
      </c>
      <c r="D44" s="161">
        <f>SUMPRODUCT('[2]表二（录入表）'!D$6:D$1121*(LEFT('[2]表二（录入表）'!$A$6:$A$1121,LEN($A44))=$A44))</f>
        <v>0</v>
      </c>
      <c r="E44" s="161">
        <f>SUMPRODUCT('[2]表二（录入表）'!E$6:E$1121*(LEFT('[2]表二（录入表）'!$A$6:$A$1121,LEN($A44))=$A44))</f>
        <v>0</v>
      </c>
      <c r="F44" s="162" t="str">
        <f t="shared" si="0"/>
        <v/>
      </c>
      <c r="G44" s="162" t="str">
        <f t="shared" si="1"/>
        <v/>
      </c>
    </row>
    <row r="45" s="142" customFormat="1" ht="15" spans="1:7">
      <c r="A45" s="160" t="s">
        <v>139</v>
      </c>
      <c r="B45" s="137" t="s">
        <v>140</v>
      </c>
      <c r="C45" s="161">
        <f>SUMPRODUCT('[2]表二（录入表）'!C$6:C$1121*(LEFT('[2]表二（录入表）'!$A$6:$A$1121,LEN($A45))=$A45))</f>
        <v>0</v>
      </c>
      <c r="D45" s="161">
        <f>SUMPRODUCT('[2]表二（录入表）'!D$6:D$1121*(LEFT('[2]表二（录入表）'!$A$6:$A$1121,LEN($A45))=$A45))</f>
        <v>0</v>
      </c>
      <c r="E45" s="161">
        <f>SUMPRODUCT('[2]表二（录入表）'!E$6:E$1121*(LEFT('[2]表二（录入表）'!$A$6:$A$1121,LEN($A45))=$A45))</f>
        <v>0</v>
      </c>
      <c r="F45" s="162" t="str">
        <f t="shared" si="0"/>
        <v/>
      </c>
      <c r="G45" s="162" t="str">
        <f t="shared" si="1"/>
        <v/>
      </c>
    </row>
    <row r="46" s="142" customFormat="1" ht="15" spans="1:7">
      <c r="A46" s="160" t="s">
        <v>141</v>
      </c>
      <c r="B46" s="137" t="s">
        <v>142</v>
      </c>
      <c r="C46" s="161">
        <f>SUMPRODUCT('[2]表二（录入表）'!C$6:C$1121*(LEFT('[2]表二（录入表）'!$A$6:$A$1121,LEN($A46))=$A46))</f>
        <v>136</v>
      </c>
      <c r="D46" s="161">
        <f>SUMPRODUCT('[2]表二（录入表）'!D$6:D$1121*(LEFT('[2]表二（录入表）'!$A$6:$A$1121,LEN($A46))=$A46))</f>
        <v>0</v>
      </c>
      <c r="E46" s="161">
        <f>SUMPRODUCT('[2]表二（录入表）'!E$6:E$1121*(LEFT('[2]表二（录入表）'!$A$6:$A$1121,LEN($A46))=$A46))</f>
        <v>137</v>
      </c>
      <c r="F46" s="162">
        <f t="shared" si="0"/>
        <v>1.00735294117647</v>
      </c>
      <c r="G46" s="162" t="str">
        <f t="shared" si="1"/>
        <v/>
      </c>
    </row>
    <row r="47" s="142" customFormat="1" ht="15" spans="1:7">
      <c r="A47" s="160" t="s">
        <v>143</v>
      </c>
      <c r="B47" s="137" t="s">
        <v>144</v>
      </c>
      <c r="C47" s="161">
        <f>SUMPRODUCT('[2]表二（录入表）'!C$6:C$1121*(LEFT('[2]表二（录入表）'!$A$6:$A$1121,LEN($A47))=$A47))</f>
        <v>0</v>
      </c>
      <c r="D47" s="161">
        <f>SUMPRODUCT('[2]表二（录入表）'!D$6:D$1121*(LEFT('[2]表二（录入表）'!$A$6:$A$1121,LEN($A47))=$A47))</f>
        <v>0</v>
      </c>
      <c r="E47" s="161">
        <f>SUMPRODUCT('[2]表二（录入表）'!E$6:E$1121*(LEFT('[2]表二（录入表）'!$A$6:$A$1121,LEN($A47))=$A47))</f>
        <v>0</v>
      </c>
      <c r="F47" s="162" t="str">
        <f t="shared" si="0"/>
        <v/>
      </c>
      <c r="G47" s="162" t="str">
        <f t="shared" si="1"/>
        <v/>
      </c>
    </row>
    <row r="48" s="142" customFormat="1" ht="15" spans="1:7">
      <c r="A48" s="160" t="s">
        <v>145</v>
      </c>
      <c r="B48" s="137" t="s">
        <v>146</v>
      </c>
      <c r="C48" s="161">
        <f>SUMPRODUCT('[2]表二（录入表）'!C$6:C$1121*(LEFT('[2]表二（录入表）'!$A$6:$A$1121,LEN($A48))=$A48))</f>
        <v>0</v>
      </c>
      <c r="D48" s="161">
        <f>SUMPRODUCT('[2]表二（录入表）'!D$6:D$1121*(LEFT('[2]表二（录入表）'!$A$6:$A$1121,LEN($A48))=$A48))</f>
        <v>0</v>
      </c>
      <c r="E48" s="161">
        <f>SUMPRODUCT('[2]表二（录入表）'!E$6:E$1121*(LEFT('[2]表二（录入表）'!$A$6:$A$1121,LEN($A48))=$A48))</f>
        <v>0</v>
      </c>
      <c r="F48" s="162" t="str">
        <f t="shared" si="0"/>
        <v/>
      </c>
      <c r="G48" s="162" t="str">
        <f t="shared" si="1"/>
        <v/>
      </c>
    </row>
    <row r="49" s="142" customFormat="1" ht="15" spans="1:7">
      <c r="A49" s="160" t="s">
        <v>147</v>
      </c>
      <c r="B49" s="137" t="s">
        <v>148</v>
      </c>
      <c r="C49" s="161">
        <f>SUMPRODUCT('[2]表二（录入表）'!C$6:C$1121*(LEFT('[2]表二（录入表）'!$A$6:$A$1121,LEN($A49))=$A49))</f>
        <v>0</v>
      </c>
      <c r="D49" s="161">
        <f>SUMPRODUCT('[2]表二（录入表）'!D$6:D$1121*(LEFT('[2]表二（录入表）'!$A$6:$A$1121,LEN($A49))=$A49))</f>
        <v>0</v>
      </c>
      <c r="E49" s="161">
        <f>SUMPRODUCT('[2]表二（录入表）'!E$6:E$1121*(LEFT('[2]表二（录入表）'!$A$6:$A$1121,LEN($A49))=$A49))</f>
        <v>0</v>
      </c>
      <c r="F49" s="162" t="str">
        <f t="shared" si="0"/>
        <v/>
      </c>
      <c r="G49" s="162" t="str">
        <f t="shared" si="1"/>
        <v/>
      </c>
    </row>
    <row r="50" s="142" customFormat="1" ht="15" spans="1:7">
      <c r="A50" s="160" t="s">
        <v>149</v>
      </c>
      <c r="B50" s="137" t="s">
        <v>150</v>
      </c>
      <c r="C50" s="161">
        <f>SUMPRODUCT('[2]表二（录入表）'!C$6:C$1121*(LEFT('[2]表二（录入表）'!$A$6:$A$1121,LEN($A50))=$A50))</f>
        <v>136</v>
      </c>
      <c r="D50" s="161">
        <f>SUMPRODUCT('[2]表二（录入表）'!D$6:D$1121*(LEFT('[2]表二（录入表）'!$A$6:$A$1121,LEN($A50))=$A50))</f>
        <v>0</v>
      </c>
      <c r="E50" s="161">
        <f>SUMPRODUCT('[2]表二（录入表）'!E$6:E$1121*(LEFT('[2]表二（录入表）'!$A$6:$A$1121,LEN($A50))=$A50))</f>
        <v>60</v>
      </c>
      <c r="F50" s="162">
        <f t="shared" si="0"/>
        <v>0.441176470588235</v>
      </c>
      <c r="G50" s="162" t="str">
        <f t="shared" si="1"/>
        <v/>
      </c>
    </row>
    <row r="51" s="142" customFormat="1" ht="15" spans="1:7">
      <c r="A51" s="160" t="s">
        <v>151</v>
      </c>
      <c r="B51" s="137" t="s">
        <v>152</v>
      </c>
      <c r="C51" s="161">
        <f>SUMPRODUCT('[2]表二（录入表）'!C$6:C$1121*(LEFT('[2]表二（录入表）'!$A$6:$A$1121,LEN($A51))=$A51))</f>
        <v>0</v>
      </c>
      <c r="D51" s="161">
        <f>SUMPRODUCT('[2]表二（录入表）'!D$6:D$1121*(LEFT('[2]表二（录入表）'!$A$6:$A$1121,LEN($A51))=$A51))</f>
        <v>0</v>
      </c>
      <c r="E51" s="161">
        <f>SUMPRODUCT('[2]表二（录入表）'!E$6:E$1121*(LEFT('[2]表二（录入表）'!$A$6:$A$1121,LEN($A51))=$A51))</f>
        <v>77</v>
      </c>
      <c r="F51" s="162" t="str">
        <f t="shared" si="0"/>
        <v/>
      </c>
      <c r="G51" s="162" t="str">
        <f t="shared" si="1"/>
        <v/>
      </c>
    </row>
    <row r="52" s="142" customFormat="1" ht="15" spans="1:7">
      <c r="A52" s="160" t="s">
        <v>153</v>
      </c>
      <c r="B52" s="137" t="s">
        <v>154</v>
      </c>
      <c r="C52" s="161">
        <f>SUMPRODUCT('[2]表二（录入表）'!C$6:C$1121*(LEFT('[2]表二（录入表）'!$A$6:$A$1121,LEN($A52))=$A52))</f>
        <v>15437</v>
      </c>
      <c r="D52" s="161">
        <f>SUMPRODUCT('[2]表二（录入表）'!D$6:D$1121*(LEFT('[2]表二（录入表）'!$A$6:$A$1121,LEN($A52))=$A52))</f>
        <v>16897</v>
      </c>
      <c r="E52" s="161">
        <f>SUMPRODUCT('[2]表二（录入表）'!E$6:E$1121*(LEFT('[2]表二（录入表）'!$A$6:$A$1121,LEN($A52))=$A52))</f>
        <v>17095</v>
      </c>
      <c r="F52" s="162">
        <f t="shared" si="0"/>
        <v>1.107404288398</v>
      </c>
      <c r="G52" s="162">
        <f t="shared" si="1"/>
        <v>1.01171805645973</v>
      </c>
    </row>
    <row r="53" s="142" customFormat="1" ht="15" spans="1:7">
      <c r="A53" s="160" t="s">
        <v>155</v>
      </c>
      <c r="B53" s="137" t="s">
        <v>156</v>
      </c>
      <c r="C53" s="161">
        <f>SUMPRODUCT('[2]表二（录入表）'!C$6:C$1121*(LEFT('[2]表二（录入表）'!$A$6:$A$1121,LEN($A53))=$A53))</f>
        <v>0</v>
      </c>
      <c r="D53" s="161">
        <f>SUMPRODUCT('[2]表二（录入表）'!D$6:D$1121*(LEFT('[2]表二（录入表）'!$A$6:$A$1121,LEN($A53))=$A53))</f>
        <v>4</v>
      </c>
      <c r="E53" s="161">
        <f>SUMPRODUCT('[2]表二（录入表）'!E$6:E$1121*(LEFT('[2]表二（录入表）'!$A$6:$A$1121,LEN($A53))=$A53))</f>
        <v>0</v>
      </c>
      <c r="F53" s="162" t="str">
        <f t="shared" si="0"/>
        <v/>
      </c>
      <c r="G53" s="162">
        <f t="shared" si="1"/>
        <v>0</v>
      </c>
    </row>
    <row r="54" s="142" customFormat="1" ht="15" spans="1:7">
      <c r="A54" s="160" t="s">
        <v>157</v>
      </c>
      <c r="B54" s="137" t="s">
        <v>158</v>
      </c>
      <c r="C54" s="161">
        <f>SUMPRODUCT('[2]表二（录入表）'!C$6:C$1121*(LEFT('[2]表二（录入表）'!$A$6:$A$1121,LEN($A54))=$A54))</f>
        <v>13413</v>
      </c>
      <c r="D54" s="161">
        <f>SUMPRODUCT('[2]表二（录入表）'!D$6:D$1121*(LEFT('[2]表二（录入表）'!$A$6:$A$1121,LEN($A54))=$A54))</f>
        <v>14790</v>
      </c>
      <c r="E54" s="161">
        <f>SUMPRODUCT('[2]表二（录入表）'!E$6:E$1121*(LEFT('[2]表二（录入表）'!$A$6:$A$1121,LEN($A54))=$A54))</f>
        <v>14963</v>
      </c>
      <c r="F54" s="162">
        <f t="shared" si="0"/>
        <v>1.11555953179751</v>
      </c>
      <c r="G54" s="162">
        <f t="shared" si="1"/>
        <v>1.01169709263016</v>
      </c>
    </row>
    <row r="55" s="142" customFormat="1" ht="15" spans="1:7">
      <c r="A55" s="160" t="s">
        <v>159</v>
      </c>
      <c r="B55" s="137" t="s">
        <v>160</v>
      </c>
      <c r="C55" s="161">
        <f>SUMPRODUCT('[2]表二（录入表）'!C$6:C$1121*(LEFT('[2]表二（录入表）'!$A$6:$A$1121,LEN($A55))=$A55))</f>
        <v>0</v>
      </c>
      <c r="D55" s="161">
        <f>SUMPRODUCT('[2]表二（录入表）'!D$6:D$1121*(LEFT('[2]表二（录入表）'!$A$6:$A$1121,LEN($A55))=$A55))</f>
        <v>1</v>
      </c>
      <c r="E55" s="161">
        <f>SUMPRODUCT('[2]表二（录入表）'!E$6:E$1121*(LEFT('[2]表二（录入表）'!$A$6:$A$1121,LEN($A55))=$A55))</f>
        <v>0</v>
      </c>
      <c r="F55" s="162" t="str">
        <f t="shared" si="0"/>
        <v/>
      </c>
      <c r="G55" s="162">
        <f t="shared" si="1"/>
        <v>0</v>
      </c>
    </row>
    <row r="56" s="142" customFormat="1" ht="15" spans="1:7">
      <c r="A56" s="160" t="s">
        <v>161</v>
      </c>
      <c r="B56" s="137" t="s">
        <v>162</v>
      </c>
      <c r="C56" s="161">
        <f>SUMPRODUCT('[2]表二（录入表）'!C$6:C$1121*(LEFT('[2]表二（录入表）'!$A$6:$A$1121,LEN($A56))=$A56))</f>
        <v>77</v>
      </c>
      <c r="D56" s="161">
        <f>SUMPRODUCT('[2]表二（录入表）'!D$6:D$1121*(LEFT('[2]表二（录入表）'!$A$6:$A$1121,LEN($A56))=$A56))</f>
        <v>42</v>
      </c>
      <c r="E56" s="161">
        <f>SUMPRODUCT('[2]表二（录入表）'!E$6:E$1121*(LEFT('[2]表二（录入表）'!$A$6:$A$1121,LEN($A56))=$A56))</f>
        <v>77</v>
      </c>
      <c r="F56" s="162">
        <f t="shared" si="0"/>
        <v>1</v>
      </c>
      <c r="G56" s="162">
        <f t="shared" si="1"/>
        <v>1.83333333333333</v>
      </c>
    </row>
    <row r="57" s="142" customFormat="1" ht="15" spans="1:7">
      <c r="A57" s="160" t="s">
        <v>163</v>
      </c>
      <c r="B57" s="137" t="s">
        <v>164</v>
      </c>
      <c r="C57" s="161">
        <f>SUMPRODUCT('[2]表二（录入表）'!C$6:C$1121*(LEFT('[2]表二（录入表）'!$A$6:$A$1121,LEN($A57))=$A57))</f>
        <v>398</v>
      </c>
      <c r="D57" s="161">
        <f>SUMPRODUCT('[2]表二（录入表）'!D$6:D$1121*(LEFT('[2]表二（录入表）'!$A$6:$A$1121,LEN($A57))=$A57))</f>
        <v>566</v>
      </c>
      <c r="E57" s="161">
        <f>SUMPRODUCT('[2]表二（录入表）'!E$6:E$1121*(LEFT('[2]表二（录入表）'!$A$6:$A$1121,LEN($A57))=$A57))</f>
        <v>398</v>
      </c>
      <c r="F57" s="162">
        <f t="shared" si="0"/>
        <v>1</v>
      </c>
      <c r="G57" s="162">
        <f t="shared" si="1"/>
        <v>0.703180212014134</v>
      </c>
    </row>
    <row r="58" s="142" customFormat="1" ht="15" spans="1:7">
      <c r="A58" s="160" t="s">
        <v>165</v>
      </c>
      <c r="B58" s="137" t="s">
        <v>166</v>
      </c>
      <c r="C58" s="161">
        <f>SUMPRODUCT('[2]表二（录入表）'!C$6:C$1121*(LEFT('[2]表二（录入表）'!$A$6:$A$1121,LEN($A58))=$A58))</f>
        <v>1549</v>
      </c>
      <c r="D58" s="161">
        <f>SUMPRODUCT('[2]表二（录入表）'!D$6:D$1121*(LEFT('[2]表二（录入表）'!$A$6:$A$1121,LEN($A58))=$A58))</f>
        <v>1376</v>
      </c>
      <c r="E58" s="161">
        <f>SUMPRODUCT('[2]表二（录入表）'!E$6:E$1121*(LEFT('[2]表二（录入表）'!$A$6:$A$1121,LEN($A58))=$A58))</f>
        <v>1657</v>
      </c>
      <c r="F58" s="162">
        <f t="shared" si="0"/>
        <v>1.06972240154939</v>
      </c>
      <c r="G58" s="162">
        <f t="shared" si="1"/>
        <v>1.20421511627907</v>
      </c>
    </row>
    <row r="59" s="142" customFormat="1" ht="15" spans="1:7">
      <c r="A59" s="160" t="s">
        <v>167</v>
      </c>
      <c r="B59" s="137" t="s">
        <v>168</v>
      </c>
      <c r="C59" s="161">
        <f>SUMPRODUCT('[2]表二（录入表）'!C$6:C$1121*(LEFT('[2]表二（录入表）'!$A$6:$A$1121,LEN($A59))=$A59))</f>
        <v>0</v>
      </c>
      <c r="D59" s="161">
        <f>SUMPRODUCT('[2]表二（录入表）'!D$6:D$1121*(LEFT('[2]表二（录入表）'!$A$6:$A$1121,LEN($A59))=$A59))</f>
        <v>0</v>
      </c>
      <c r="E59" s="161">
        <f>SUMPRODUCT('[2]表二（录入表）'!E$6:E$1121*(LEFT('[2]表二（录入表）'!$A$6:$A$1121,LEN($A59))=$A59))</f>
        <v>0</v>
      </c>
      <c r="F59" s="162" t="str">
        <f t="shared" si="0"/>
        <v/>
      </c>
      <c r="G59" s="162" t="str">
        <f t="shared" si="1"/>
        <v/>
      </c>
    </row>
    <row r="60" s="142" customFormat="1" ht="15" spans="1:7">
      <c r="A60" s="160" t="s">
        <v>169</v>
      </c>
      <c r="B60" s="137" t="s">
        <v>170</v>
      </c>
      <c r="C60" s="161">
        <f>SUMPRODUCT('[2]表二（录入表）'!C$6:C$1121*(LEFT('[2]表二（录入表）'!$A$6:$A$1121,LEN($A60))=$A60))</f>
        <v>0</v>
      </c>
      <c r="D60" s="161">
        <f>SUMPRODUCT('[2]表二（录入表）'!D$6:D$1121*(LEFT('[2]表二（录入表）'!$A$6:$A$1121,LEN($A60))=$A60))</f>
        <v>0</v>
      </c>
      <c r="E60" s="161">
        <f>SUMPRODUCT('[2]表二（录入表）'!E$6:E$1121*(LEFT('[2]表二（录入表）'!$A$6:$A$1121,LEN($A60))=$A60))</f>
        <v>0</v>
      </c>
      <c r="F60" s="162" t="str">
        <f t="shared" si="0"/>
        <v/>
      </c>
      <c r="G60" s="162" t="str">
        <f t="shared" si="1"/>
        <v/>
      </c>
    </row>
    <row r="61" s="142" customFormat="1" ht="15" spans="1:7">
      <c r="A61" s="160" t="s">
        <v>171</v>
      </c>
      <c r="B61" s="137" t="s">
        <v>172</v>
      </c>
      <c r="C61" s="161">
        <f>SUMPRODUCT('[2]表二（录入表）'!C$6:C$1121*(LEFT('[2]表二（录入表）'!$A$6:$A$1121,LEN($A61))=$A61))</f>
        <v>0</v>
      </c>
      <c r="D61" s="161">
        <f>SUMPRODUCT('[2]表二（录入表）'!D$6:D$1121*(LEFT('[2]表二（录入表）'!$A$6:$A$1121,LEN($A61))=$A61))</f>
        <v>0</v>
      </c>
      <c r="E61" s="161">
        <f>SUMPRODUCT('[2]表二（录入表）'!E$6:E$1121*(LEFT('[2]表二（录入表）'!$A$6:$A$1121,LEN($A61))=$A61))</f>
        <v>0</v>
      </c>
      <c r="F61" s="162" t="str">
        <f t="shared" si="0"/>
        <v/>
      </c>
      <c r="G61" s="162" t="str">
        <f t="shared" si="1"/>
        <v/>
      </c>
    </row>
    <row r="62" s="142" customFormat="1" ht="15" spans="1:7">
      <c r="A62" s="160" t="s">
        <v>173</v>
      </c>
      <c r="B62" s="137" t="s">
        <v>174</v>
      </c>
      <c r="C62" s="161">
        <f>SUMPRODUCT('[2]表二（录入表）'!C$6:C$1121*(LEFT('[2]表二（录入表）'!$A$6:$A$1121,LEN($A62))=$A62))</f>
        <v>0</v>
      </c>
      <c r="D62" s="161">
        <f>SUMPRODUCT('[2]表二（录入表）'!D$6:D$1121*(LEFT('[2]表二（录入表）'!$A$6:$A$1121,LEN($A62))=$A62))</f>
        <v>0</v>
      </c>
      <c r="E62" s="161">
        <f>SUMPRODUCT('[2]表二（录入表）'!E$6:E$1121*(LEFT('[2]表二（录入表）'!$A$6:$A$1121,LEN($A62))=$A62))</f>
        <v>0</v>
      </c>
      <c r="F62" s="162" t="str">
        <f t="shared" si="0"/>
        <v/>
      </c>
      <c r="G62" s="162" t="str">
        <f t="shared" si="1"/>
        <v/>
      </c>
    </row>
    <row r="63" s="142" customFormat="1" ht="15" spans="1:7">
      <c r="A63" s="160" t="s">
        <v>175</v>
      </c>
      <c r="B63" s="137" t="s">
        <v>176</v>
      </c>
      <c r="C63" s="161">
        <f>SUMPRODUCT('[2]表二（录入表）'!C$6:C$1121*(LEFT('[2]表二（录入表）'!$A$6:$A$1121,LEN($A63))=$A63))</f>
        <v>0</v>
      </c>
      <c r="D63" s="161">
        <f>SUMPRODUCT('[2]表二（录入表）'!D$6:D$1121*(LEFT('[2]表二（录入表）'!$A$6:$A$1121,LEN($A63))=$A63))</f>
        <v>118</v>
      </c>
      <c r="E63" s="161">
        <f>SUMPRODUCT('[2]表二（录入表）'!E$6:E$1121*(LEFT('[2]表二（录入表）'!$A$6:$A$1121,LEN($A63))=$A63))</f>
        <v>0</v>
      </c>
      <c r="F63" s="162" t="str">
        <f t="shared" si="0"/>
        <v/>
      </c>
      <c r="G63" s="162">
        <f t="shared" si="1"/>
        <v>0</v>
      </c>
    </row>
    <row r="64" s="142" customFormat="1" ht="15" spans="1:7">
      <c r="A64" s="160" t="s">
        <v>177</v>
      </c>
      <c r="B64" s="137" t="s">
        <v>178</v>
      </c>
      <c r="C64" s="161">
        <f>SUMPRODUCT('[2]表二（录入表）'!C$6:C$1121*(LEFT('[2]表二（录入表）'!$A$6:$A$1121,LEN($A64))=$A64))</f>
        <v>164069</v>
      </c>
      <c r="D64" s="161">
        <f>SUMPRODUCT('[2]表二（录入表）'!D$6:D$1121*(LEFT('[2]表二（录入表）'!$A$6:$A$1121,LEN($A64))=$A64))</f>
        <v>147406</v>
      </c>
      <c r="E64" s="161">
        <f>SUMPRODUCT('[2]表二（录入表）'!E$6:E$1121*(LEFT('[2]表二（录入表）'!$A$6:$A$1121,LEN($A64))=$A64))</f>
        <v>152569</v>
      </c>
      <c r="F64" s="162">
        <f t="shared" si="0"/>
        <v>0.929907538901316</v>
      </c>
      <c r="G64" s="162">
        <f t="shared" si="1"/>
        <v>1.03502571130076</v>
      </c>
    </row>
    <row r="65" s="142" customFormat="1" ht="15" spans="1:7">
      <c r="A65" s="160" t="s">
        <v>179</v>
      </c>
      <c r="B65" s="137" t="s">
        <v>180</v>
      </c>
      <c r="C65" s="161">
        <f>SUMPRODUCT('[2]表二（录入表）'!C$6:C$1121*(LEFT('[2]表二（录入表）'!$A$6:$A$1121,LEN($A65))=$A65))</f>
        <v>16576</v>
      </c>
      <c r="D65" s="161">
        <f>SUMPRODUCT('[2]表二（录入表）'!D$6:D$1121*(LEFT('[2]表二（录入表）'!$A$6:$A$1121,LEN($A65))=$A65))</f>
        <v>11092</v>
      </c>
      <c r="E65" s="161">
        <f>SUMPRODUCT('[2]表二（录入表）'!E$6:E$1121*(LEFT('[2]表二（录入表）'!$A$6:$A$1121,LEN($A65))=$A65))</f>
        <v>12347</v>
      </c>
      <c r="F65" s="162">
        <f t="shared" si="0"/>
        <v>0.744872104247104</v>
      </c>
      <c r="G65" s="162">
        <f t="shared" si="1"/>
        <v>1.11314460872701</v>
      </c>
    </row>
    <row r="66" s="142" customFormat="1" ht="15" spans="1:7">
      <c r="A66" s="160" t="s">
        <v>181</v>
      </c>
      <c r="B66" s="137" t="s">
        <v>182</v>
      </c>
      <c r="C66" s="161">
        <f>SUMPRODUCT('[2]表二（录入表）'!C$6:C$1121*(LEFT('[2]表二（录入表）'!$A$6:$A$1121,LEN($A66))=$A66))</f>
        <v>141281</v>
      </c>
      <c r="D66" s="161">
        <f>SUMPRODUCT('[2]表二（录入表）'!D$6:D$1121*(LEFT('[2]表二（录入表）'!$A$6:$A$1121,LEN($A66))=$A66))</f>
        <v>129526</v>
      </c>
      <c r="E66" s="161">
        <f>SUMPRODUCT('[2]表二（录入表）'!E$6:E$1121*(LEFT('[2]表二（录入表）'!$A$6:$A$1121,LEN($A66))=$A66))</f>
        <v>133595</v>
      </c>
      <c r="F66" s="162">
        <f t="shared" si="0"/>
        <v>0.945597780310162</v>
      </c>
      <c r="G66" s="162">
        <f t="shared" si="1"/>
        <v>1.03141454225406</v>
      </c>
    </row>
    <row r="67" s="142" customFormat="1" ht="15" spans="1:7">
      <c r="A67" s="160" t="s">
        <v>183</v>
      </c>
      <c r="B67" s="137" t="s">
        <v>184</v>
      </c>
      <c r="C67" s="161">
        <f>SUMPRODUCT('[2]表二（录入表）'!C$6:C$1121*(LEFT('[2]表二（录入表）'!$A$6:$A$1121,LEN($A67))=$A67))</f>
        <v>1939</v>
      </c>
      <c r="D67" s="161">
        <f>SUMPRODUCT('[2]表二（录入表）'!D$6:D$1121*(LEFT('[2]表二（录入表）'!$A$6:$A$1121,LEN($A67))=$A67))</f>
        <v>1698</v>
      </c>
      <c r="E67" s="161">
        <f>SUMPRODUCT('[2]表二（录入表）'!E$6:E$1121*(LEFT('[2]表二（录入表）'!$A$6:$A$1121,LEN($A67))=$A67))</f>
        <v>1907</v>
      </c>
      <c r="F67" s="162">
        <f t="shared" si="0"/>
        <v>0.983496647756576</v>
      </c>
      <c r="G67" s="162">
        <f t="shared" si="1"/>
        <v>1.12308598351001</v>
      </c>
    </row>
    <row r="68" s="142" customFormat="1" ht="15" spans="1:7">
      <c r="A68" s="160" t="s">
        <v>185</v>
      </c>
      <c r="B68" s="137" t="s">
        <v>186</v>
      </c>
      <c r="C68" s="161">
        <f>SUMPRODUCT('[2]表二（录入表）'!C$6:C$1121*(LEFT('[2]表二（录入表）'!$A$6:$A$1121,LEN($A68))=$A68))</f>
        <v>0</v>
      </c>
      <c r="D68" s="161">
        <f>SUMPRODUCT('[2]表二（录入表）'!D$6:D$1121*(LEFT('[2]表二（录入表）'!$A$6:$A$1121,LEN($A68))=$A68))</f>
        <v>0</v>
      </c>
      <c r="E68" s="161">
        <f>SUMPRODUCT('[2]表二（录入表）'!E$6:E$1121*(LEFT('[2]表二（录入表）'!$A$6:$A$1121,LEN($A68))=$A68))</f>
        <v>0</v>
      </c>
      <c r="F68" s="162" t="str">
        <f t="shared" si="0"/>
        <v/>
      </c>
      <c r="G68" s="162" t="str">
        <f t="shared" si="1"/>
        <v/>
      </c>
    </row>
    <row r="69" s="142" customFormat="1" ht="15" spans="1:7">
      <c r="A69" s="160" t="s">
        <v>187</v>
      </c>
      <c r="B69" s="137" t="s">
        <v>188</v>
      </c>
      <c r="C69" s="161">
        <f>SUMPRODUCT('[2]表二（录入表）'!C$6:C$1121*(LEFT('[2]表二（录入表）'!$A$6:$A$1121,LEN($A69))=$A69))</f>
        <v>0</v>
      </c>
      <c r="D69" s="161">
        <f>SUMPRODUCT('[2]表二（录入表）'!D$6:D$1121*(LEFT('[2]表二（录入表）'!$A$6:$A$1121,LEN($A69))=$A69))</f>
        <v>0</v>
      </c>
      <c r="E69" s="161">
        <f>SUMPRODUCT('[2]表二（录入表）'!E$6:E$1121*(LEFT('[2]表二（录入表）'!$A$6:$A$1121,LEN($A69))=$A69))</f>
        <v>0</v>
      </c>
      <c r="F69" s="162" t="str">
        <f t="shared" si="0"/>
        <v/>
      </c>
      <c r="G69" s="162" t="str">
        <f t="shared" si="1"/>
        <v/>
      </c>
    </row>
    <row r="70" s="142" customFormat="1" ht="15" spans="1:7">
      <c r="A70" s="160" t="s">
        <v>189</v>
      </c>
      <c r="B70" s="137" t="s">
        <v>190</v>
      </c>
      <c r="C70" s="161">
        <f>SUMPRODUCT('[2]表二（录入表）'!C$6:C$1121*(LEFT('[2]表二（录入表）'!$A$6:$A$1121,LEN($A70))=$A70))</f>
        <v>0</v>
      </c>
      <c r="D70" s="161">
        <f>SUMPRODUCT('[2]表二（录入表）'!D$6:D$1121*(LEFT('[2]表二（录入表）'!$A$6:$A$1121,LEN($A70))=$A70))</f>
        <v>0</v>
      </c>
      <c r="E70" s="161">
        <f>SUMPRODUCT('[2]表二（录入表）'!E$6:E$1121*(LEFT('[2]表二（录入表）'!$A$6:$A$1121,LEN($A70))=$A70))</f>
        <v>0</v>
      </c>
      <c r="F70" s="162" t="str">
        <f t="shared" ref="F70:F133" si="2">IFERROR($E70/C70,"")</f>
        <v/>
      </c>
      <c r="G70" s="162" t="str">
        <f t="shared" ref="G70:G133" si="3">IFERROR($E70/D70,"")</f>
        <v/>
      </c>
    </row>
    <row r="71" s="142" customFormat="1" ht="15" spans="1:7">
      <c r="A71" s="160" t="s">
        <v>191</v>
      </c>
      <c r="B71" s="137" t="s">
        <v>192</v>
      </c>
      <c r="C71" s="161">
        <f>SUMPRODUCT('[2]表二（录入表）'!C$6:C$1121*(LEFT('[2]表二（录入表）'!$A$6:$A$1121,LEN($A71))=$A71))</f>
        <v>355</v>
      </c>
      <c r="D71" s="161">
        <f>SUMPRODUCT('[2]表二（录入表）'!D$6:D$1121*(LEFT('[2]表二（录入表）'!$A$6:$A$1121,LEN($A71))=$A71))</f>
        <v>389</v>
      </c>
      <c r="E71" s="161">
        <f>SUMPRODUCT('[2]表二（录入表）'!E$6:E$1121*(LEFT('[2]表二（录入表）'!$A$6:$A$1121,LEN($A71))=$A71))</f>
        <v>801</v>
      </c>
      <c r="F71" s="162">
        <f t="shared" si="2"/>
        <v>2.25633802816901</v>
      </c>
      <c r="G71" s="162">
        <f t="shared" si="3"/>
        <v>2.05912596401028</v>
      </c>
    </row>
    <row r="72" s="142" customFormat="1" ht="15" spans="1:7">
      <c r="A72" s="160" t="s">
        <v>193</v>
      </c>
      <c r="B72" s="137" t="s">
        <v>194</v>
      </c>
      <c r="C72" s="161">
        <f>SUMPRODUCT('[2]表二（录入表）'!C$6:C$1121*(LEFT('[2]表二（录入表）'!$A$6:$A$1121,LEN($A72))=$A72))</f>
        <v>918</v>
      </c>
      <c r="D72" s="161">
        <f>SUMPRODUCT('[2]表二（录入表）'!D$6:D$1121*(LEFT('[2]表二（录入表）'!$A$6:$A$1121,LEN($A72))=$A72))</f>
        <v>831</v>
      </c>
      <c r="E72" s="161">
        <f>SUMPRODUCT('[2]表二（录入表）'!E$6:E$1121*(LEFT('[2]表二（录入表）'!$A$6:$A$1121,LEN($A72))=$A72))</f>
        <v>919</v>
      </c>
      <c r="F72" s="162">
        <f t="shared" si="2"/>
        <v>1.00108932461874</v>
      </c>
      <c r="G72" s="162">
        <f t="shared" si="3"/>
        <v>1.10589651022864</v>
      </c>
    </row>
    <row r="73" s="142" customFormat="1" ht="15" spans="1:7">
      <c r="A73" s="160" t="s">
        <v>195</v>
      </c>
      <c r="B73" s="137" t="s">
        <v>196</v>
      </c>
      <c r="C73" s="161">
        <f>SUMPRODUCT('[2]表二（录入表）'!C$6:C$1121*(LEFT('[2]表二（录入表）'!$A$6:$A$1121,LEN($A73))=$A73))</f>
        <v>3000</v>
      </c>
      <c r="D73" s="161">
        <f>SUMPRODUCT('[2]表二（录入表）'!D$6:D$1121*(LEFT('[2]表二（录入表）'!$A$6:$A$1121,LEN($A73))=$A73))</f>
        <v>1300</v>
      </c>
      <c r="E73" s="161">
        <f>SUMPRODUCT('[2]表二（录入表）'!E$6:E$1121*(LEFT('[2]表二（录入表）'!$A$6:$A$1121,LEN($A73))=$A73))</f>
        <v>3000</v>
      </c>
      <c r="F73" s="162">
        <f t="shared" si="2"/>
        <v>1</v>
      </c>
      <c r="G73" s="162">
        <f t="shared" si="3"/>
        <v>2.30769230769231</v>
      </c>
    </row>
    <row r="74" s="142" customFormat="1" ht="15" spans="1:7">
      <c r="A74" s="160" t="s">
        <v>197</v>
      </c>
      <c r="B74" s="137" t="s">
        <v>198</v>
      </c>
      <c r="C74" s="161">
        <f>SUMPRODUCT('[2]表二（录入表）'!C$6:C$1121*(LEFT('[2]表二（录入表）'!$A$6:$A$1121,LEN($A74))=$A74))</f>
        <v>0</v>
      </c>
      <c r="D74" s="161">
        <f>SUMPRODUCT('[2]表二（录入表）'!D$6:D$1121*(LEFT('[2]表二（录入表）'!$A$6:$A$1121,LEN($A74))=$A74))</f>
        <v>2570</v>
      </c>
      <c r="E74" s="161">
        <f>SUMPRODUCT('[2]表二（录入表）'!E$6:E$1121*(LEFT('[2]表二（录入表）'!$A$6:$A$1121,LEN($A74))=$A74))</f>
        <v>0</v>
      </c>
      <c r="F74" s="162" t="str">
        <f t="shared" si="2"/>
        <v/>
      </c>
      <c r="G74" s="162">
        <f t="shared" si="3"/>
        <v>0</v>
      </c>
    </row>
    <row r="75" s="142" customFormat="1" ht="15" spans="1:7">
      <c r="A75" s="160" t="s">
        <v>199</v>
      </c>
      <c r="B75" s="137" t="s">
        <v>200</v>
      </c>
      <c r="C75" s="161">
        <f>SUMPRODUCT('[2]表二（录入表）'!C$6:C$1121*(LEFT('[2]表二（录入表）'!$A$6:$A$1121,LEN($A75))=$A75))</f>
        <v>375</v>
      </c>
      <c r="D75" s="161">
        <f>SUMPRODUCT('[2]表二（录入表）'!D$6:D$1121*(LEFT('[2]表二（录入表）'!$A$6:$A$1121,LEN($A75))=$A75))</f>
        <v>26644</v>
      </c>
      <c r="E75" s="161">
        <f>SUMPRODUCT('[2]表二（录入表）'!E$6:E$1121*(LEFT('[2]表二（录入表）'!$A$6:$A$1121,LEN($A75))=$A75))</f>
        <v>385</v>
      </c>
      <c r="F75" s="162">
        <f t="shared" si="2"/>
        <v>1.02666666666667</v>
      </c>
      <c r="G75" s="162">
        <f t="shared" si="3"/>
        <v>0.0144497823149677</v>
      </c>
    </row>
    <row r="76" s="142" customFormat="1" ht="15" spans="1:7">
      <c r="A76" s="160" t="s">
        <v>201</v>
      </c>
      <c r="B76" s="137" t="s">
        <v>202</v>
      </c>
      <c r="C76" s="161">
        <f>SUMPRODUCT('[2]表二（录入表）'!C$6:C$1121*(LEFT('[2]表二（录入表）'!$A$6:$A$1121,LEN($A76))=$A76))</f>
        <v>243</v>
      </c>
      <c r="D76" s="161">
        <f>SUMPRODUCT('[2]表二（录入表）'!D$6:D$1121*(LEFT('[2]表二（录入表）'!$A$6:$A$1121,LEN($A76))=$A76))</f>
        <v>192</v>
      </c>
      <c r="E76" s="161">
        <f>SUMPRODUCT('[2]表二（录入表）'!E$6:E$1121*(LEFT('[2]表二（录入表）'!$A$6:$A$1121,LEN($A76))=$A76))</f>
        <v>385</v>
      </c>
      <c r="F76" s="162">
        <f t="shared" si="2"/>
        <v>1.5843621399177</v>
      </c>
      <c r="G76" s="162">
        <f t="shared" si="3"/>
        <v>2.00520833333333</v>
      </c>
    </row>
    <row r="77" s="142" customFormat="1" ht="15" spans="1:7">
      <c r="A77" s="160" t="s">
        <v>203</v>
      </c>
      <c r="B77" s="137" t="s">
        <v>204</v>
      </c>
      <c r="C77" s="161">
        <f>SUMPRODUCT('[2]表二（录入表）'!C$6:C$1121*(LEFT('[2]表二（录入表）'!$A$6:$A$1121,LEN($A77))=$A77))</f>
        <v>0</v>
      </c>
      <c r="D77" s="161">
        <f>SUMPRODUCT('[2]表二（录入表）'!D$6:D$1121*(LEFT('[2]表二（录入表）'!$A$6:$A$1121,LEN($A77))=$A77))</f>
        <v>0</v>
      </c>
      <c r="E77" s="161">
        <f>SUMPRODUCT('[2]表二（录入表）'!E$6:E$1121*(LEFT('[2]表二（录入表）'!$A$6:$A$1121,LEN($A77))=$A77))</f>
        <v>0</v>
      </c>
      <c r="F77" s="162" t="str">
        <f t="shared" si="2"/>
        <v/>
      </c>
      <c r="G77" s="162" t="str">
        <f t="shared" si="3"/>
        <v/>
      </c>
    </row>
    <row r="78" s="142" customFormat="1" ht="15" spans="1:7">
      <c r="A78" s="160" t="s">
        <v>205</v>
      </c>
      <c r="B78" s="137" t="s">
        <v>206</v>
      </c>
      <c r="C78" s="161">
        <f>SUMPRODUCT('[2]表二（录入表）'!C$6:C$1121*(LEFT('[2]表二（录入表）'!$A$6:$A$1121,LEN($A78))=$A78))</f>
        <v>0</v>
      </c>
      <c r="D78" s="161">
        <f>SUMPRODUCT('[2]表二（录入表）'!D$6:D$1121*(LEFT('[2]表二（录入表）'!$A$6:$A$1121,LEN($A78))=$A78))</f>
        <v>75</v>
      </c>
      <c r="E78" s="161">
        <f>SUMPRODUCT('[2]表二（录入表）'!E$6:E$1121*(LEFT('[2]表二（录入表）'!$A$6:$A$1121,LEN($A78))=$A78))</f>
        <v>0</v>
      </c>
      <c r="F78" s="162" t="str">
        <f t="shared" si="2"/>
        <v/>
      </c>
      <c r="G78" s="162">
        <f t="shared" si="3"/>
        <v>0</v>
      </c>
    </row>
    <row r="79" s="142" customFormat="1" ht="15" spans="1:7">
      <c r="A79" s="160" t="s">
        <v>207</v>
      </c>
      <c r="B79" s="137" t="s">
        <v>208</v>
      </c>
      <c r="C79" s="161">
        <f>SUMPRODUCT('[2]表二（录入表）'!C$6:C$1121*(LEFT('[2]表二（录入表）'!$A$6:$A$1121,LEN($A79))=$A79))</f>
        <v>0</v>
      </c>
      <c r="D79" s="161">
        <f>SUMPRODUCT('[2]表二（录入表）'!D$6:D$1121*(LEFT('[2]表二（录入表）'!$A$6:$A$1121,LEN($A79))=$A79))</f>
        <v>2727</v>
      </c>
      <c r="E79" s="161">
        <f>SUMPRODUCT('[2]表二（录入表）'!E$6:E$1121*(LEFT('[2]表二（录入表）'!$A$6:$A$1121,LEN($A79))=$A79))</f>
        <v>0</v>
      </c>
      <c r="F79" s="162" t="str">
        <f t="shared" si="2"/>
        <v/>
      </c>
      <c r="G79" s="162">
        <f t="shared" si="3"/>
        <v>0</v>
      </c>
    </row>
    <row r="80" s="142" customFormat="1" ht="15" spans="1:7">
      <c r="A80" s="160" t="s">
        <v>209</v>
      </c>
      <c r="B80" s="137" t="s">
        <v>210</v>
      </c>
      <c r="C80" s="161">
        <f>SUMPRODUCT('[2]表二（录入表）'!C$6:C$1121*(LEFT('[2]表二（录入表）'!$A$6:$A$1121,LEN($A80))=$A80))</f>
        <v>0</v>
      </c>
      <c r="D80" s="161">
        <f>SUMPRODUCT('[2]表二（录入表）'!D$6:D$1121*(LEFT('[2]表二（录入表）'!$A$6:$A$1121,LEN($A80))=$A80))</f>
        <v>0</v>
      </c>
      <c r="E80" s="161">
        <f>SUMPRODUCT('[2]表二（录入表）'!E$6:E$1121*(LEFT('[2]表二（录入表）'!$A$6:$A$1121,LEN($A80))=$A80))</f>
        <v>0</v>
      </c>
      <c r="F80" s="162" t="str">
        <f t="shared" si="2"/>
        <v/>
      </c>
      <c r="G80" s="162" t="str">
        <f t="shared" si="3"/>
        <v/>
      </c>
    </row>
    <row r="81" s="142" customFormat="1" ht="15" spans="1:7">
      <c r="A81" s="160" t="s">
        <v>211</v>
      </c>
      <c r="B81" s="137" t="s">
        <v>212</v>
      </c>
      <c r="C81" s="161">
        <f>SUMPRODUCT('[2]表二（录入表）'!C$6:C$1121*(LEFT('[2]表二（录入表）'!$A$6:$A$1121,LEN($A81))=$A81))</f>
        <v>0</v>
      </c>
      <c r="D81" s="161">
        <f>SUMPRODUCT('[2]表二（录入表）'!D$6:D$1121*(LEFT('[2]表二（录入表）'!$A$6:$A$1121,LEN($A81))=$A81))</f>
        <v>0</v>
      </c>
      <c r="E81" s="161">
        <f>SUMPRODUCT('[2]表二（录入表）'!E$6:E$1121*(LEFT('[2]表二（录入表）'!$A$6:$A$1121,LEN($A81))=$A81))</f>
        <v>0</v>
      </c>
      <c r="F81" s="162" t="str">
        <f t="shared" si="2"/>
        <v/>
      </c>
      <c r="G81" s="162" t="str">
        <f t="shared" si="3"/>
        <v/>
      </c>
    </row>
    <row r="82" s="142" customFormat="1" ht="15" spans="1:7">
      <c r="A82" s="160" t="s">
        <v>213</v>
      </c>
      <c r="B82" s="137" t="s">
        <v>214</v>
      </c>
      <c r="C82" s="161">
        <f>SUMPRODUCT('[2]表二（录入表）'!C$6:C$1121*(LEFT('[2]表二（录入表）'!$A$6:$A$1121,LEN($A82))=$A82))</f>
        <v>132</v>
      </c>
      <c r="D82" s="161">
        <f>SUMPRODUCT('[2]表二（录入表）'!D$6:D$1121*(LEFT('[2]表二（录入表）'!$A$6:$A$1121,LEN($A82))=$A82))</f>
        <v>70</v>
      </c>
      <c r="E82" s="161">
        <f>SUMPRODUCT('[2]表二（录入表）'!E$6:E$1121*(LEFT('[2]表二（录入表）'!$A$6:$A$1121,LEN($A82))=$A82))</f>
        <v>0</v>
      </c>
      <c r="F82" s="162">
        <f t="shared" si="2"/>
        <v>0</v>
      </c>
      <c r="G82" s="162">
        <f t="shared" si="3"/>
        <v>0</v>
      </c>
    </row>
    <row r="83" s="142" customFormat="1" ht="15" spans="1:7">
      <c r="A83" s="160" t="s">
        <v>215</v>
      </c>
      <c r="B83" s="137" t="s">
        <v>216</v>
      </c>
      <c r="C83" s="161">
        <f>SUMPRODUCT('[2]表二（录入表）'!C$6:C$1121*(LEFT('[2]表二（录入表）'!$A$6:$A$1121,LEN($A83))=$A83))</f>
        <v>0</v>
      </c>
      <c r="D83" s="161">
        <f>SUMPRODUCT('[2]表二（录入表）'!D$6:D$1121*(LEFT('[2]表二（录入表）'!$A$6:$A$1121,LEN($A83))=$A83))</f>
        <v>0</v>
      </c>
      <c r="E83" s="161">
        <f>SUMPRODUCT('[2]表二（录入表）'!E$6:E$1121*(LEFT('[2]表二（录入表）'!$A$6:$A$1121,LEN($A83))=$A83))</f>
        <v>0</v>
      </c>
      <c r="F83" s="162" t="str">
        <f t="shared" si="2"/>
        <v/>
      </c>
      <c r="G83" s="162" t="str">
        <f t="shared" si="3"/>
        <v/>
      </c>
    </row>
    <row r="84" s="142" customFormat="1" ht="15" spans="1:7">
      <c r="A84" s="160" t="s">
        <v>217</v>
      </c>
      <c r="B84" s="137" t="s">
        <v>218</v>
      </c>
      <c r="C84" s="161">
        <f>SUMPRODUCT('[2]表二（录入表）'!C$6:C$1121*(LEFT('[2]表二（录入表）'!$A$6:$A$1121,LEN($A84))=$A84))</f>
        <v>0</v>
      </c>
      <c r="D84" s="161">
        <f>SUMPRODUCT('[2]表二（录入表）'!D$6:D$1121*(LEFT('[2]表二（录入表）'!$A$6:$A$1121,LEN($A84))=$A84))</f>
        <v>0</v>
      </c>
      <c r="E84" s="161">
        <f>SUMPRODUCT('[2]表二（录入表）'!E$6:E$1121*(LEFT('[2]表二（录入表）'!$A$6:$A$1121,LEN($A84))=$A84))</f>
        <v>0</v>
      </c>
      <c r="F84" s="162" t="str">
        <f t="shared" si="2"/>
        <v/>
      </c>
      <c r="G84" s="162" t="str">
        <f t="shared" si="3"/>
        <v/>
      </c>
    </row>
    <row r="85" s="142" customFormat="1" ht="15" spans="1:7">
      <c r="A85" s="160" t="s">
        <v>219</v>
      </c>
      <c r="B85" s="137" t="s">
        <v>220</v>
      </c>
      <c r="C85" s="161">
        <f>SUMPRODUCT('[2]表二（录入表）'!C$6:C$1121*(LEFT('[2]表二（录入表）'!$A$6:$A$1121,LEN($A85))=$A85))</f>
        <v>0</v>
      </c>
      <c r="D85" s="161">
        <f>SUMPRODUCT('[2]表二（录入表）'!D$6:D$1121*(LEFT('[2]表二（录入表）'!$A$6:$A$1121,LEN($A85))=$A85))</f>
        <v>23580</v>
      </c>
      <c r="E85" s="161">
        <f>SUMPRODUCT('[2]表二（录入表）'!E$6:E$1121*(LEFT('[2]表二（录入表）'!$A$6:$A$1121,LEN($A85))=$A85))</f>
        <v>0</v>
      </c>
      <c r="F85" s="162" t="str">
        <f t="shared" si="2"/>
        <v/>
      </c>
      <c r="G85" s="162">
        <f t="shared" si="3"/>
        <v>0</v>
      </c>
    </row>
    <row r="86" s="142" customFormat="1" ht="15" spans="1:7">
      <c r="A86" s="160" t="s">
        <v>221</v>
      </c>
      <c r="B86" s="137" t="s">
        <v>222</v>
      </c>
      <c r="C86" s="161">
        <f>SUMPRODUCT('[2]表二（录入表）'!C$6:C$1121*(LEFT('[2]表二（录入表）'!$A$6:$A$1121,LEN($A86))=$A86))</f>
        <v>3753</v>
      </c>
      <c r="D86" s="161">
        <f>SUMPRODUCT('[2]表二（录入表）'!D$6:D$1121*(LEFT('[2]表二（录入表）'!$A$6:$A$1121,LEN($A86))=$A86))</f>
        <v>3871</v>
      </c>
      <c r="E86" s="161">
        <f>SUMPRODUCT('[2]表二（录入表）'!E$6:E$1121*(LEFT('[2]表二（录入表）'!$A$6:$A$1121,LEN($A86))=$A86))</f>
        <v>3038</v>
      </c>
      <c r="F86" s="162">
        <f t="shared" si="2"/>
        <v>0.809485744737543</v>
      </c>
      <c r="G86" s="162">
        <f t="shared" si="3"/>
        <v>0.784810126582278</v>
      </c>
    </row>
    <row r="87" s="142" customFormat="1" ht="15" spans="1:7">
      <c r="A87" s="160" t="s">
        <v>223</v>
      </c>
      <c r="B87" s="137" t="s">
        <v>224</v>
      </c>
      <c r="C87" s="161">
        <f>SUMPRODUCT('[2]表二（录入表）'!C$6:C$1121*(LEFT('[2]表二（录入表）'!$A$6:$A$1121,LEN($A87))=$A87))</f>
        <v>2262</v>
      </c>
      <c r="D87" s="161">
        <f>SUMPRODUCT('[2]表二（录入表）'!D$6:D$1121*(LEFT('[2]表二（录入表）'!$A$6:$A$1121,LEN($A87))=$A87))</f>
        <v>2080</v>
      </c>
      <c r="E87" s="161">
        <f>SUMPRODUCT('[2]表二（录入表）'!E$6:E$1121*(LEFT('[2]表二（录入表）'!$A$6:$A$1121,LEN($A87))=$A87))</f>
        <v>1586</v>
      </c>
      <c r="F87" s="162">
        <f t="shared" si="2"/>
        <v>0.701149425287356</v>
      </c>
      <c r="G87" s="162">
        <f t="shared" si="3"/>
        <v>0.7625</v>
      </c>
    </row>
    <row r="88" s="142" customFormat="1" ht="15" spans="1:7">
      <c r="A88" s="160" t="s">
        <v>225</v>
      </c>
      <c r="B88" s="137" t="s">
        <v>226</v>
      </c>
      <c r="C88" s="161">
        <f>SUMPRODUCT('[2]表二（录入表）'!C$6:C$1121*(LEFT('[2]表二（录入表）'!$A$6:$A$1121,LEN($A88))=$A88))</f>
        <v>27</v>
      </c>
      <c r="D88" s="161">
        <f>SUMPRODUCT('[2]表二（录入表）'!D$6:D$1121*(LEFT('[2]表二（录入表）'!$A$6:$A$1121,LEN($A88))=$A88))</f>
        <v>61</v>
      </c>
      <c r="E88" s="161">
        <f>SUMPRODUCT('[2]表二（录入表）'!E$6:E$1121*(LEFT('[2]表二（录入表）'!$A$6:$A$1121,LEN($A88))=$A88))</f>
        <v>56</v>
      </c>
      <c r="F88" s="162">
        <f t="shared" si="2"/>
        <v>2.07407407407407</v>
      </c>
      <c r="G88" s="162">
        <f t="shared" si="3"/>
        <v>0.918032786885246</v>
      </c>
    </row>
    <row r="89" s="142" customFormat="1" ht="15" spans="1:7">
      <c r="A89" s="160" t="s">
        <v>227</v>
      </c>
      <c r="B89" s="137" t="s">
        <v>228</v>
      </c>
      <c r="C89" s="161">
        <f>SUMPRODUCT('[2]表二（录入表）'!C$6:C$1121*(LEFT('[2]表二（录入表）'!$A$6:$A$1121,LEN($A89))=$A89))</f>
        <v>0</v>
      </c>
      <c r="D89" s="161">
        <f>SUMPRODUCT('[2]表二（录入表）'!D$6:D$1121*(LEFT('[2]表二（录入表）'!$A$6:$A$1121,LEN($A89))=$A89))</f>
        <v>100</v>
      </c>
      <c r="E89" s="161">
        <f>SUMPRODUCT('[2]表二（录入表）'!E$6:E$1121*(LEFT('[2]表二（录入表）'!$A$6:$A$1121,LEN($A89))=$A89))</f>
        <v>0</v>
      </c>
      <c r="F89" s="162" t="str">
        <f t="shared" si="2"/>
        <v/>
      </c>
      <c r="G89" s="162">
        <f t="shared" si="3"/>
        <v>0</v>
      </c>
    </row>
    <row r="90" s="142" customFormat="1" ht="15" spans="1:7">
      <c r="A90" s="160" t="s">
        <v>229</v>
      </c>
      <c r="B90" s="137" t="s">
        <v>230</v>
      </c>
      <c r="C90" s="161">
        <f>SUMPRODUCT('[2]表二（录入表）'!C$6:C$1121*(LEFT('[2]表二（录入表）'!$A$6:$A$1121,LEN($A90))=$A90))</f>
        <v>0</v>
      </c>
      <c r="D90" s="161">
        <f>SUMPRODUCT('[2]表二（录入表）'!D$6:D$1121*(LEFT('[2]表二（录入表）'!$A$6:$A$1121,LEN($A90))=$A90))</f>
        <v>0</v>
      </c>
      <c r="E90" s="161">
        <f>SUMPRODUCT('[2]表二（录入表）'!E$6:E$1121*(LEFT('[2]表二（录入表）'!$A$6:$A$1121,LEN($A90))=$A90))</f>
        <v>0</v>
      </c>
      <c r="F90" s="162" t="str">
        <f t="shared" si="2"/>
        <v/>
      </c>
      <c r="G90" s="162" t="str">
        <f t="shared" si="3"/>
        <v/>
      </c>
    </row>
    <row r="91" s="142" customFormat="1" ht="15" spans="1:7">
      <c r="A91" s="160" t="s">
        <v>231</v>
      </c>
      <c r="B91" s="137" t="s">
        <v>232</v>
      </c>
      <c r="C91" s="161">
        <f>SUMPRODUCT('[2]表二（录入表）'!C$6:C$1121*(LEFT('[2]表二（录入表）'!$A$6:$A$1121,LEN($A91))=$A91))</f>
        <v>1464</v>
      </c>
      <c r="D91" s="161">
        <f>SUMPRODUCT('[2]表二（录入表）'!D$6:D$1121*(LEFT('[2]表二（录入表）'!$A$6:$A$1121,LEN($A91))=$A91))</f>
        <v>1547</v>
      </c>
      <c r="E91" s="161">
        <f>SUMPRODUCT('[2]表二（录入表）'!E$6:E$1121*(LEFT('[2]表二（录入表）'!$A$6:$A$1121,LEN($A91))=$A91))</f>
        <v>1396</v>
      </c>
      <c r="F91" s="162">
        <f t="shared" si="2"/>
        <v>0.953551912568306</v>
      </c>
      <c r="G91" s="162">
        <f t="shared" si="3"/>
        <v>0.902391725921138</v>
      </c>
    </row>
    <row r="92" s="142" customFormat="1" ht="15" spans="1:7">
      <c r="A92" s="160" t="s">
        <v>233</v>
      </c>
      <c r="B92" s="137" t="s">
        <v>234</v>
      </c>
      <c r="C92" s="161">
        <f>SUMPRODUCT('[2]表二（录入表）'!C$6:C$1121*(LEFT('[2]表二（录入表）'!$A$6:$A$1121,LEN($A92))=$A92))</f>
        <v>0</v>
      </c>
      <c r="D92" s="161">
        <f>SUMPRODUCT('[2]表二（录入表）'!D$6:D$1121*(LEFT('[2]表二（录入表）'!$A$6:$A$1121,LEN($A92))=$A92))</f>
        <v>83</v>
      </c>
      <c r="E92" s="161">
        <f>SUMPRODUCT('[2]表二（录入表）'!E$6:E$1121*(LEFT('[2]表二（录入表）'!$A$6:$A$1121,LEN($A92))=$A92))</f>
        <v>0</v>
      </c>
      <c r="F92" s="162" t="str">
        <f t="shared" si="2"/>
        <v/>
      </c>
      <c r="G92" s="162">
        <f t="shared" si="3"/>
        <v>0</v>
      </c>
    </row>
    <row r="93" s="142" customFormat="1" ht="15" spans="1:7">
      <c r="A93" s="160" t="s">
        <v>235</v>
      </c>
      <c r="B93" s="137" t="s">
        <v>236</v>
      </c>
      <c r="C93" s="161">
        <f>SUMPRODUCT('[2]表二（录入表）'!C$6:C$1121*(LEFT('[2]表二（录入表）'!$A$6:$A$1121,LEN($A93))=$A93))</f>
        <v>105350</v>
      </c>
      <c r="D93" s="161">
        <f>SUMPRODUCT('[2]表二（录入表）'!D$6:D$1121*(LEFT('[2]表二（录入表）'!$A$6:$A$1121,LEN($A93))=$A93))</f>
        <v>109546</v>
      </c>
      <c r="E93" s="161">
        <f>SUMPRODUCT('[2]表二（录入表）'!E$6:E$1121*(LEFT('[2]表二（录入表）'!$A$6:$A$1121,LEN($A93))=$A93))</f>
        <v>107108</v>
      </c>
      <c r="F93" s="162">
        <f t="shared" si="2"/>
        <v>1.01668723303275</v>
      </c>
      <c r="G93" s="162">
        <f t="shared" si="3"/>
        <v>0.977744509155971</v>
      </c>
    </row>
    <row r="94" s="142" customFormat="1" ht="15" spans="1:7">
      <c r="A94" s="160" t="s">
        <v>237</v>
      </c>
      <c r="B94" s="137" t="s">
        <v>238</v>
      </c>
      <c r="C94" s="161">
        <f>SUMPRODUCT('[2]表二（录入表）'!C$6:C$1121*(LEFT('[2]表二（录入表）'!$A$6:$A$1121,LEN($A94))=$A94))</f>
        <v>2006</v>
      </c>
      <c r="D94" s="161">
        <f>SUMPRODUCT('[2]表二（录入表）'!D$6:D$1121*(LEFT('[2]表二（录入表）'!$A$6:$A$1121,LEN($A94))=$A94))</f>
        <v>1710</v>
      </c>
      <c r="E94" s="161">
        <f>SUMPRODUCT('[2]表二（录入表）'!E$6:E$1121*(LEFT('[2]表二（录入表）'!$A$6:$A$1121,LEN($A94))=$A94))</f>
        <v>2161</v>
      </c>
      <c r="F94" s="162">
        <f t="shared" si="2"/>
        <v>1.07726819541376</v>
      </c>
      <c r="G94" s="162">
        <f t="shared" si="3"/>
        <v>1.26374269005848</v>
      </c>
    </row>
    <row r="95" s="142" customFormat="1" ht="15" spans="1:7">
      <c r="A95" s="160" t="s">
        <v>239</v>
      </c>
      <c r="B95" s="137" t="s">
        <v>240</v>
      </c>
      <c r="C95" s="161">
        <f>SUMPRODUCT('[2]表二（录入表）'!C$6:C$1121*(LEFT('[2]表二（录入表）'!$A$6:$A$1121,LEN($A95))=$A95))</f>
        <v>1481</v>
      </c>
      <c r="D95" s="161">
        <f>SUMPRODUCT('[2]表二（录入表）'!D$6:D$1121*(LEFT('[2]表二（录入表）'!$A$6:$A$1121,LEN($A95))=$A95))</f>
        <v>962</v>
      </c>
      <c r="E95" s="161">
        <f>SUMPRODUCT('[2]表二（录入表）'!E$6:E$1121*(LEFT('[2]表二（录入表）'!$A$6:$A$1121,LEN($A95))=$A95))</f>
        <v>1526</v>
      </c>
      <c r="F95" s="162">
        <f t="shared" si="2"/>
        <v>1.0303848750844</v>
      </c>
      <c r="G95" s="162">
        <f t="shared" si="3"/>
        <v>1.58627858627859</v>
      </c>
    </row>
    <row r="96" s="142" customFormat="1" ht="15" spans="1:7">
      <c r="A96" s="160" t="s">
        <v>241</v>
      </c>
      <c r="B96" s="137" t="s">
        <v>242</v>
      </c>
      <c r="C96" s="161">
        <f>SUMPRODUCT('[2]表二（录入表）'!C$6:C$1121*(LEFT('[2]表二（录入表）'!$A$6:$A$1121,LEN($A96))=$A96))</f>
        <v>51599</v>
      </c>
      <c r="D96" s="161">
        <f>SUMPRODUCT('[2]表二（录入表）'!D$6:D$1121*(LEFT('[2]表二（录入表）'!$A$6:$A$1121,LEN($A96))=$A96))</f>
        <v>44697</v>
      </c>
      <c r="E96" s="161">
        <f>SUMPRODUCT('[2]表二（录入表）'!E$6:E$1121*(LEFT('[2]表二（录入表）'!$A$6:$A$1121,LEN($A96))=$A96))</f>
        <v>52648</v>
      </c>
      <c r="F96" s="162">
        <f t="shared" si="2"/>
        <v>1.02032985135371</v>
      </c>
      <c r="G96" s="162">
        <f t="shared" si="3"/>
        <v>1.17788665905989</v>
      </c>
    </row>
    <row r="97" s="142" customFormat="1" ht="15" spans="1:7">
      <c r="A97" s="160" t="s">
        <v>243</v>
      </c>
      <c r="B97" s="137" t="s">
        <v>244</v>
      </c>
      <c r="C97" s="161">
        <f>SUMPRODUCT('[2]表二（录入表）'!C$6:C$1121*(LEFT('[2]表二（录入表）'!$A$6:$A$1121,LEN($A97))=$A97))</f>
        <v>0</v>
      </c>
      <c r="D97" s="161">
        <f>SUMPRODUCT('[2]表二（录入表）'!D$6:D$1121*(LEFT('[2]表二（录入表）'!$A$6:$A$1121,LEN($A97))=$A97))</f>
        <v>16</v>
      </c>
      <c r="E97" s="161">
        <f>SUMPRODUCT('[2]表二（录入表）'!E$6:E$1121*(LEFT('[2]表二（录入表）'!$A$6:$A$1121,LEN($A97))=$A97))</f>
        <v>0</v>
      </c>
      <c r="F97" s="162" t="str">
        <f t="shared" si="2"/>
        <v/>
      </c>
      <c r="G97" s="162">
        <f t="shared" si="3"/>
        <v>0</v>
      </c>
    </row>
    <row r="98" s="142" customFormat="1" ht="15" spans="1:7">
      <c r="A98" s="160" t="s">
        <v>245</v>
      </c>
      <c r="B98" s="137" t="s">
        <v>246</v>
      </c>
      <c r="C98" s="161">
        <f>SUMPRODUCT('[2]表二（录入表）'!C$6:C$1121*(LEFT('[2]表二（录入表）'!$A$6:$A$1121,LEN($A98))=$A98))</f>
        <v>2044</v>
      </c>
      <c r="D98" s="161">
        <f>SUMPRODUCT('[2]表二（录入表）'!D$6:D$1121*(LEFT('[2]表二（录入表）'!$A$6:$A$1121,LEN($A98))=$A98))</f>
        <v>2002</v>
      </c>
      <c r="E98" s="161">
        <f>SUMPRODUCT('[2]表二（录入表）'!E$6:E$1121*(LEFT('[2]表二（录入表）'!$A$6:$A$1121,LEN($A98))=$A98))</f>
        <v>2128</v>
      </c>
      <c r="F98" s="162">
        <f t="shared" si="2"/>
        <v>1.04109589041096</v>
      </c>
      <c r="G98" s="162">
        <f t="shared" si="3"/>
        <v>1.06293706293706</v>
      </c>
    </row>
    <row r="99" s="142" customFormat="1" ht="15" spans="1:7">
      <c r="A99" s="160" t="s">
        <v>247</v>
      </c>
      <c r="B99" s="137" t="s">
        <v>248</v>
      </c>
      <c r="C99" s="161">
        <f>SUMPRODUCT('[2]表二（录入表）'!C$6:C$1121*(LEFT('[2]表二（录入表）'!$A$6:$A$1121,LEN($A99))=$A99))</f>
        <v>12634</v>
      </c>
      <c r="D99" s="161">
        <f>SUMPRODUCT('[2]表二（录入表）'!D$6:D$1121*(LEFT('[2]表二（录入表）'!$A$6:$A$1121,LEN($A99))=$A99))</f>
        <v>11588</v>
      </c>
      <c r="E99" s="161">
        <f>SUMPRODUCT('[2]表二（录入表）'!E$6:E$1121*(LEFT('[2]表二（录入表）'!$A$6:$A$1121,LEN($A99))=$A99))</f>
        <v>11544</v>
      </c>
      <c r="F99" s="162">
        <f t="shared" si="2"/>
        <v>0.913724869400032</v>
      </c>
      <c r="G99" s="162">
        <f t="shared" si="3"/>
        <v>0.996202968588195</v>
      </c>
    </row>
    <row r="100" s="142" customFormat="1" ht="15" spans="1:7">
      <c r="A100" s="160" t="s">
        <v>249</v>
      </c>
      <c r="B100" s="137" t="s">
        <v>250</v>
      </c>
      <c r="C100" s="161">
        <f>SUMPRODUCT('[2]表二（录入表）'!C$6:C$1121*(LEFT('[2]表二（录入表）'!$A$6:$A$1121,LEN($A100))=$A100))</f>
        <v>3773</v>
      </c>
      <c r="D100" s="161">
        <f>SUMPRODUCT('[2]表二（录入表）'!D$6:D$1121*(LEFT('[2]表二（录入表）'!$A$6:$A$1121,LEN($A100))=$A100))</f>
        <v>2998</v>
      </c>
      <c r="E100" s="161">
        <f>SUMPRODUCT('[2]表二（录入表）'!E$6:E$1121*(LEFT('[2]表二（录入表）'!$A$6:$A$1121,LEN($A100))=$A100))</f>
        <v>3749</v>
      </c>
      <c r="F100" s="162">
        <f t="shared" si="2"/>
        <v>0.993639014047177</v>
      </c>
      <c r="G100" s="162">
        <f t="shared" si="3"/>
        <v>1.2505003335557</v>
      </c>
    </row>
    <row r="101" s="142" customFormat="1" ht="15" spans="1:7">
      <c r="A101" s="160" t="s">
        <v>251</v>
      </c>
      <c r="B101" s="137" t="s">
        <v>252</v>
      </c>
      <c r="C101" s="161">
        <f>SUMPRODUCT('[2]表二（录入表）'!C$6:C$1121*(LEFT('[2]表二（录入表）'!$A$6:$A$1121,LEN($A101))=$A101))</f>
        <v>4087</v>
      </c>
      <c r="D101" s="161">
        <f>SUMPRODUCT('[2]表二（录入表）'!D$6:D$1121*(LEFT('[2]表二（录入表）'!$A$6:$A$1121,LEN($A101))=$A101))</f>
        <v>5627</v>
      </c>
      <c r="E101" s="161">
        <f>SUMPRODUCT('[2]表二（录入表）'!E$6:E$1121*(LEFT('[2]表二（录入表）'!$A$6:$A$1121,LEN($A101))=$A101))</f>
        <v>3202</v>
      </c>
      <c r="F101" s="162">
        <f t="shared" si="2"/>
        <v>0.783459750428187</v>
      </c>
      <c r="G101" s="162">
        <f t="shared" si="3"/>
        <v>0.569042118357917</v>
      </c>
    </row>
    <row r="102" s="142" customFormat="1" ht="15" spans="1:7">
      <c r="A102" s="160" t="s">
        <v>253</v>
      </c>
      <c r="B102" s="137" t="s">
        <v>254</v>
      </c>
      <c r="C102" s="161">
        <f>SUMPRODUCT('[2]表二（录入表）'!C$6:C$1121*(LEFT('[2]表二（录入表）'!$A$6:$A$1121,LEN($A102))=$A102))</f>
        <v>3499</v>
      </c>
      <c r="D102" s="161">
        <f>SUMPRODUCT('[2]表二（录入表）'!D$6:D$1121*(LEFT('[2]表二（录入表）'!$A$6:$A$1121,LEN($A102))=$A102))</f>
        <v>3936</v>
      </c>
      <c r="E102" s="161">
        <f>SUMPRODUCT('[2]表二（录入表）'!E$6:E$1121*(LEFT('[2]表二（录入表）'!$A$6:$A$1121,LEN($A102))=$A102))</f>
        <v>3790</v>
      </c>
      <c r="F102" s="162">
        <f t="shared" si="2"/>
        <v>1.08316661903401</v>
      </c>
      <c r="G102" s="162">
        <f t="shared" si="3"/>
        <v>0.962906504065041</v>
      </c>
    </row>
    <row r="103" s="142" customFormat="1" ht="15" spans="1:7">
      <c r="A103" s="160" t="s">
        <v>255</v>
      </c>
      <c r="B103" s="137" t="s">
        <v>256</v>
      </c>
      <c r="C103" s="161">
        <f>SUMPRODUCT('[2]表二（录入表）'!C$6:C$1121*(LEFT('[2]表二（录入表）'!$A$6:$A$1121,LEN($A103))=$A103))</f>
        <v>65</v>
      </c>
      <c r="D103" s="161">
        <f>SUMPRODUCT('[2]表二（录入表）'!D$6:D$1121*(LEFT('[2]表二（录入表）'!$A$6:$A$1121,LEN($A103))=$A103))</f>
        <v>49</v>
      </c>
      <c r="E103" s="161">
        <f>SUMPRODUCT('[2]表二（录入表）'!E$6:E$1121*(LEFT('[2]表二（录入表）'!$A$6:$A$1121,LEN($A103))=$A103))</f>
        <v>68</v>
      </c>
      <c r="F103" s="162">
        <f t="shared" si="2"/>
        <v>1.04615384615385</v>
      </c>
      <c r="G103" s="162">
        <f t="shared" si="3"/>
        <v>1.38775510204082</v>
      </c>
    </row>
    <row r="104" s="142" customFormat="1" ht="15" spans="1:7">
      <c r="A104" s="160" t="s">
        <v>257</v>
      </c>
      <c r="B104" s="137" t="s">
        <v>258</v>
      </c>
      <c r="C104" s="161">
        <f>SUMPRODUCT('[2]表二（录入表）'!C$6:C$1121*(LEFT('[2]表二（录入表）'!$A$6:$A$1121,LEN($A104))=$A104))</f>
        <v>11989</v>
      </c>
      <c r="D104" s="161">
        <f>SUMPRODUCT('[2]表二（录入表）'!D$6:D$1121*(LEFT('[2]表二（录入表）'!$A$6:$A$1121,LEN($A104))=$A104))</f>
        <v>19229</v>
      </c>
      <c r="E104" s="161">
        <f>SUMPRODUCT('[2]表二（录入表）'!E$6:E$1121*(LEFT('[2]表二（录入表）'!$A$6:$A$1121,LEN($A104))=$A104))</f>
        <v>14630</v>
      </c>
      <c r="F104" s="162">
        <f t="shared" si="2"/>
        <v>1.2202852614897</v>
      </c>
      <c r="G104" s="162">
        <f t="shared" si="3"/>
        <v>0.760829996359665</v>
      </c>
    </row>
    <row r="105" s="142" customFormat="1" ht="15" spans="1:7">
      <c r="A105" s="160" t="s">
        <v>259</v>
      </c>
      <c r="B105" s="137" t="s">
        <v>260</v>
      </c>
      <c r="C105" s="161">
        <f>SUMPRODUCT('[2]表二（录入表）'!C$6:C$1121*(LEFT('[2]表二（录入表）'!$A$6:$A$1121,LEN($A105))=$A105))</f>
        <v>82</v>
      </c>
      <c r="D105" s="161">
        <f>SUMPRODUCT('[2]表二（录入表）'!D$6:D$1121*(LEFT('[2]表二（录入表）'!$A$6:$A$1121,LEN($A105))=$A105))</f>
        <v>626</v>
      </c>
      <c r="E105" s="161">
        <f>SUMPRODUCT('[2]表二（录入表）'!E$6:E$1121*(LEFT('[2]表二（录入表）'!$A$6:$A$1121,LEN($A105))=$A105))</f>
        <v>0</v>
      </c>
      <c r="F105" s="162">
        <f t="shared" si="2"/>
        <v>0</v>
      </c>
      <c r="G105" s="162">
        <f t="shared" si="3"/>
        <v>0</v>
      </c>
    </row>
    <row r="106" s="142" customFormat="1" ht="15" spans="1:7">
      <c r="A106" s="160" t="s">
        <v>261</v>
      </c>
      <c r="B106" s="137" t="s">
        <v>262</v>
      </c>
      <c r="C106" s="161">
        <f>SUMPRODUCT('[2]表二（录入表）'!C$6:C$1121*(LEFT('[2]表二（录入表）'!$A$6:$A$1121,LEN($A106))=$A106))</f>
        <v>3300</v>
      </c>
      <c r="D106" s="161">
        <f>SUMPRODUCT('[2]表二（录入表）'!D$6:D$1121*(LEFT('[2]表二（录入表）'!$A$6:$A$1121,LEN($A106))=$A106))</f>
        <v>5122</v>
      </c>
      <c r="E106" s="161">
        <f>SUMPRODUCT('[2]表二（录入表）'!E$6:E$1121*(LEFT('[2]表二（录入表）'!$A$6:$A$1121,LEN($A106))=$A106))</f>
        <v>6009</v>
      </c>
      <c r="F106" s="162">
        <f t="shared" si="2"/>
        <v>1.82090909090909</v>
      </c>
      <c r="G106" s="162">
        <f t="shared" si="3"/>
        <v>1.17317454119485</v>
      </c>
    </row>
    <row r="107" s="142" customFormat="1" ht="15" spans="1:7">
      <c r="A107" s="160" t="s">
        <v>263</v>
      </c>
      <c r="B107" s="137" t="s">
        <v>264</v>
      </c>
      <c r="C107" s="161">
        <f>SUMPRODUCT('[2]表二（录入表）'!C$6:C$1121*(LEFT('[2]表二（录入表）'!$A$6:$A$1121,LEN($A107))=$A107))</f>
        <v>0</v>
      </c>
      <c r="D107" s="161">
        <f>SUMPRODUCT('[2]表二（录入表）'!D$6:D$1121*(LEFT('[2]表二（录入表）'!$A$6:$A$1121,LEN($A107))=$A107))</f>
        <v>0</v>
      </c>
      <c r="E107" s="161">
        <f>SUMPRODUCT('[2]表二（录入表）'!E$6:E$1121*(LEFT('[2]表二（录入表）'!$A$6:$A$1121,LEN($A107))=$A107))</f>
        <v>0</v>
      </c>
      <c r="F107" s="162" t="str">
        <f t="shared" si="2"/>
        <v/>
      </c>
      <c r="G107" s="162" t="str">
        <f t="shared" si="3"/>
        <v/>
      </c>
    </row>
    <row r="108" s="142" customFormat="1" ht="15" spans="1:7">
      <c r="A108" s="160" t="s">
        <v>265</v>
      </c>
      <c r="B108" s="137" t="s">
        <v>266</v>
      </c>
      <c r="C108" s="161">
        <f>SUMPRODUCT('[2]表二（录入表）'!C$6:C$1121*(LEFT('[2]表二（录入表）'!$A$6:$A$1121,LEN($A108))=$A108))</f>
        <v>0</v>
      </c>
      <c r="D108" s="161">
        <f>SUMPRODUCT('[2]表二（录入表）'!D$6:D$1121*(LEFT('[2]表二（录入表）'!$A$6:$A$1121,LEN($A108))=$A108))</f>
        <v>177</v>
      </c>
      <c r="E108" s="161">
        <f>SUMPRODUCT('[2]表二（录入表）'!E$6:E$1121*(LEFT('[2]表二（录入表）'!$A$6:$A$1121,LEN($A108))=$A108))</f>
        <v>0</v>
      </c>
      <c r="F108" s="162" t="str">
        <f t="shared" si="2"/>
        <v/>
      </c>
      <c r="G108" s="162">
        <f t="shared" si="3"/>
        <v>0</v>
      </c>
    </row>
    <row r="109" s="142" customFormat="1" ht="15" spans="1:7">
      <c r="A109" s="160" t="s">
        <v>267</v>
      </c>
      <c r="B109" s="137" t="s">
        <v>268</v>
      </c>
      <c r="C109" s="161">
        <f>SUMPRODUCT('[2]表二（录入表）'!C$6:C$1121*(LEFT('[2]表二（录入表）'!$A$6:$A$1121,LEN($A109))=$A109))</f>
        <v>4897</v>
      </c>
      <c r="D109" s="161">
        <f>SUMPRODUCT('[2]表二（录入表）'!D$6:D$1121*(LEFT('[2]表二（录入表）'!$A$6:$A$1121,LEN($A109))=$A109))</f>
        <v>7385</v>
      </c>
      <c r="E109" s="161">
        <f>SUMPRODUCT('[2]表二（录入表）'!E$6:E$1121*(LEFT('[2]表二（录入表）'!$A$6:$A$1121,LEN($A109))=$A109))</f>
        <v>4723</v>
      </c>
      <c r="F109" s="162">
        <f t="shared" si="2"/>
        <v>0.964468041658158</v>
      </c>
      <c r="G109" s="162">
        <f t="shared" si="3"/>
        <v>0.639539607312119</v>
      </c>
    </row>
    <row r="110" s="142" customFormat="1" ht="15" spans="1:7">
      <c r="A110" s="160" t="s">
        <v>269</v>
      </c>
      <c r="B110" s="137" t="s">
        <v>270</v>
      </c>
      <c r="C110" s="161">
        <f>SUMPRODUCT('[2]表二（录入表）'!C$6:C$1121*(LEFT('[2]表二（录入表）'!$A$6:$A$1121,LEN($A110))=$A110))</f>
        <v>0</v>
      </c>
      <c r="D110" s="161">
        <f>SUMPRODUCT('[2]表二（录入表）'!D$6:D$1121*(LEFT('[2]表二（录入表）'!$A$6:$A$1121,LEN($A110))=$A110))</f>
        <v>0</v>
      </c>
      <c r="E110" s="161">
        <f>SUMPRODUCT('[2]表二（录入表）'!E$6:E$1121*(LEFT('[2]表二（录入表）'!$A$6:$A$1121,LEN($A110))=$A110))</f>
        <v>0</v>
      </c>
      <c r="F110" s="162" t="str">
        <f t="shared" si="2"/>
        <v/>
      </c>
      <c r="G110" s="162" t="str">
        <f t="shared" si="3"/>
        <v/>
      </c>
    </row>
    <row r="111" s="142" customFormat="1" ht="15" spans="1:7">
      <c r="A111" s="160" t="s">
        <v>271</v>
      </c>
      <c r="B111" s="137" t="s">
        <v>272</v>
      </c>
      <c r="C111" s="161">
        <f>SUMPRODUCT('[2]表二（录入表）'!C$6:C$1121*(LEFT('[2]表二（录入表）'!$A$6:$A$1121,LEN($A111))=$A111))</f>
        <v>635</v>
      </c>
      <c r="D111" s="161">
        <f>SUMPRODUCT('[2]表二（录入表）'!D$6:D$1121*(LEFT('[2]表二（录入表）'!$A$6:$A$1121,LEN($A111))=$A111))</f>
        <v>614</v>
      </c>
      <c r="E111" s="161">
        <f>SUMPRODUCT('[2]表二（录入表）'!E$6:E$1121*(LEFT('[2]表二（录入表）'!$A$6:$A$1121,LEN($A111))=$A111))</f>
        <v>637</v>
      </c>
      <c r="F111" s="162">
        <f t="shared" si="2"/>
        <v>1.00314960629921</v>
      </c>
      <c r="G111" s="162">
        <f t="shared" si="3"/>
        <v>1.03745928338762</v>
      </c>
    </row>
    <row r="112" s="142" customFormat="1" ht="15" spans="1:7">
      <c r="A112" s="160" t="s">
        <v>273</v>
      </c>
      <c r="B112" s="137" t="s">
        <v>274</v>
      </c>
      <c r="C112" s="161">
        <f>SUMPRODUCT('[2]表二（录入表）'!C$6:C$1121*(LEFT('[2]表二（录入表）'!$A$6:$A$1121,LEN($A112))=$A112))</f>
        <v>0</v>
      </c>
      <c r="D112" s="161">
        <f>SUMPRODUCT('[2]表二（录入表）'!D$6:D$1121*(LEFT('[2]表二（录入表）'!$A$6:$A$1121,LEN($A112))=$A112))</f>
        <v>0</v>
      </c>
      <c r="E112" s="161">
        <f>SUMPRODUCT('[2]表二（录入表）'!E$6:E$1121*(LEFT('[2]表二（录入表）'!$A$6:$A$1121,LEN($A112))=$A112))</f>
        <v>0</v>
      </c>
      <c r="F112" s="162" t="str">
        <f t="shared" si="2"/>
        <v/>
      </c>
      <c r="G112" s="162" t="str">
        <f t="shared" si="3"/>
        <v/>
      </c>
    </row>
    <row r="113" s="142" customFormat="1" ht="15" spans="1:7">
      <c r="A113" s="160" t="s">
        <v>275</v>
      </c>
      <c r="B113" s="137" t="s">
        <v>276</v>
      </c>
      <c r="C113" s="161">
        <f>SUMPRODUCT('[2]表二（录入表）'!C$6:C$1121*(LEFT('[2]表二（录入表）'!$A$6:$A$1121,LEN($A113))=$A113))</f>
        <v>3259</v>
      </c>
      <c r="D113" s="161">
        <f>SUMPRODUCT('[2]表二（录入表）'!D$6:D$1121*(LEFT('[2]表二（录入表）'!$A$6:$A$1121,LEN($A113))=$A113))</f>
        <v>2808</v>
      </c>
      <c r="E113" s="161">
        <f>SUMPRODUCT('[2]表二（录入表）'!E$6:E$1121*(LEFT('[2]表二（录入表）'!$A$6:$A$1121,LEN($A113))=$A113))</f>
        <v>293</v>
      </c>
      <c r="F113" s="162">
        <f t="shared" si="2"/>
        <v>0.0899048787971771</v>
      </c>
      <c r="G113" s="162">
        <f t="shared" si="3"/>
        <v>0.104344729344729</v>
      </c>
    </row>
    <row r="114" s="142" customFormat="1" ht="15" spans="1:7">
      <c r="A114" s="160" t="s">
        <v>277</v>
      </c>
      <c r="B114" s="137" t="s">
        <v>278</v>
      </c>
      <c r="C114" s="161">
        <f>SUMPRODUCT('[2]表二（录入表）'!C$6:C$1121*(LEFT('[2]表二（录入表）'!$A$6:$A$1121,LEN($A114))=$A114))</f>
        <v>51549</v>
      </c>
      <c r="D114" s="161">
        <f>SUMPRODUCT('[2]表二（录入表）'!D$6:D$1121*(LEFT('[2]表二（录入表）'!$A$6:$A$1121,LEN($A114))=$A114))</f>
        <v>45594</v>
      </c>
      <c r="E114" s="161">
        <f>SUMPRODUCT('[2]表二（录入表）'!E$6:E$1121*(LEFT('[2]表二（录入表）'!$A$6:$A$1121,LEN($A114))=$A114))</f>
        <v>39919</v>
      </c>
      <c r="F114" s="162">
        <f t="shared" si="2"/>
        <v>0.774389415895556</v>
      </c>
      <c r="G114" s="162">
        <f t="shared" si="3"/>
        <v>0.875531868228276</v>
      </c>
    </row>
    <row r="115" s="142" customFormat="1" ht="15" spans="1:7">
      <c r="A115" s="160" t="s">
        <v>279</v>
      </c>
      <c r="B115" s="137" t="s">
        <v>280</v>
      </c>
      <c r="C115" s="161">
        <f>SUMPRODUCT('[2]表二（录入表）'!C$6:C$1121*(LEFT('[2]表二（录入表）'!$A$6:$A$1121,LEN($A115))=$A115))</f>
        <v>5844</v>
      </c>
      <c r="D115" s="161">
        <f>SUMPRODUCT('[2]表二（录入表）'!D$6:D$1121*(LEFT('[2]表二（录入表）'!$A$6:$A$1121,LEN($A115))=$A115))</f>
        <v>5637</v>
      </c>
      <c r="E115" s="161">
        <f>SUMPRODUCT('[2]表二（录入表）'!E$6:E$1121*(LEFT('[2]表二（录入表）'!$A$6:$A$1121,LEN($A115))=$A115))</f>
        <v>5759</v>
      </c>
      <c r="F115" s="162">
        <f t="shared" si="2"/>
        <v>0.985455167693361</v>
      </c>
      <c r="G115" s="162">
        <f t="shared" si="3"/>
        <v>1.02164271775767</v>
      </c>
    </row>
    <row r="116" s="142" customFormat="1" ht="15" spans="1:7">
      <c r="A116" s="160" t="s">
        <v>281</v>
      </c>
      <c r="B116" s="137" t="s">
        <v>282</v>
      </c>
      <c r="C116" s="161">
        <f>SUMPRODUCT('[2]表二（录入表）'!C$6:C$1121*(LEFT('[2]表二（录入表）'!$A$6:$A$1121,LEN($A116))=$A116))</f>
        <v>2610</v>
      </c>
      <c r="D116" s="161">
        <f>SUMPRODUCT('[2]表二（录入表）'!D$6:D$1121*(LEFT('[2]表二（录入表）'!$A$6:$A$1121,LEN($A116))=$A116))</f>
        <v>4717</v>
      </c>
      <c r="E116" s="161">
        <f>SUMPRODUCT('[2]表二（录入表）'!E$6:E$1121*(LEFT('[2]表二（录入表）'!$A$6:$A$1121,LEN($A116))=$A116))</f>
        <v>2081</v>
      </c>
      <c r="F116" s="162">
        <f t="shared" si="2"/>
        <v>0.797318007662835</v>
      </c>
      <c r="G116" s="162">
        <f t="shared" si="3"/>
        <v>0.441170235319059</v>
      </c>
    </row>
    <row r="117" s="142" customFormat="1" ht="15" spans="1:7">
      <c r="A117" s="160" t="s">
        <v>283</v>
      </c>
      <c r="B117" s="137" t="s">
        <v>284</v>
      </c>
      <c r="C117" s="161">
        <f>SUMPRODUCT('[2]表二（录入表）'!C$6:C$1121*(LEFT('[2]表二（录入表）'!$A$6:$A$1121,LEN($A117))=$A117))</f>
        <v>4676</v>
      </c>
      <c r="D117" s="161">
        <f>SUMPRODUCT('[2]表二（录入表）'!D$6:D$1121*(LEFT('[2]表二（录入表）'!$A$6:$A$1121,LEN($A117))=$A117))</f>
        <v>449</v>
      </c>
      <c r="E117" s="161">
        <f>SUMPRODUCT('[2]表二（录入表）'!E$6:E$1121*(LEFT('[2]表二（录入表）'!$A$6:$A$1121,LEN($A117))=$A117))</f>
        <v>5996</v>
      </c>
      <c r="F117" s="162">
        <f t="shared" si="2"/>
        <v>1.28229255774166</v>
      </c>
      <c r="G117" s="162">
        <f t="shared" si="3"/>
        <v>13.3541202672606</v>
      </c>
    </row>
    <row r="118" s="142" customFormat="1" ht="15" spans="1:7">
      <c r="A118" s="160" t="s">
        <v>285</v>
      </c>
      <c r="B118" s="137" t="s">
        <v>286</v>
      </c>
      <c r="C118" s="161">
        <f>SUMPRODUCT('[2]表二（录入表）'!C$6:C$1121*(LEFT('[2]表二（录入表）'!$A$6:$A$1121,LEN($A118))=$A118))</f>
        <v>9390</v>
      </c>
      <c r="D118" s="161">
        <f>SUMPRODUCT('[2]表二（录入表）'!D$6:D$1121*(LEFT('[2]表二（录入表）'!$A$6:$A$1121,LEN($A118))=$A118))</f>
        <v>6139</v>
      </c>
      <c r="E118" s="161">
        <f>SUMPRODUCT('[2]表二（录入表）'!E$6:E$1121*(LEFT('[2]表二（录入表）'!$A$6:$A$1121,LEN($A118))=$A118))</f>
        <v>9158</v>
      </c>
      <c r="F118" s="162">
        <f t="shared" si="2"/>
        <v>0.975292864749734</v>
      </c>
      <c r="G118" s="162">
        <f t="shared" si="3"/>
        <v>1.49177390454471</v>
      </c>
    </row>
    <row r="119" s="142" customFormat="1" ht="15" spans="1:7">
      <c r="A119" s="160" t="s">
        <v>287</v>
      </c>
      <c r="B119" s="137" t="s">
        <v>288</v>
      </c>
      <c r="C119" s="161">
        <f>SUMPRODUCT('[2]表二（录入表）'!C$6:C$1121*(LEFT('[2]表二（录入表）'!$A$6:$A$1121,LEN($A119))=$A119))</f>
        <v>487</v>
      </c>
      <c r="D119" s="161">
        <f>SUMPRODUCT('[2]表二（录入表）'!D$6:D$1121*(LEFT('[2]表二（录入表）'!$A$6:$A$1121,LEN($A119))=$A119))</f>
        <v>604</v>
      </c>
      <c r="E119" s="161">
        <f>SUMPRODUCT('[2]表二（录入表）'!E$6:E$1121*(LEFT('[2]表二（录入表）'!$A$6:$A$1121,LEN($A119))=$A119))</f>
        <v>779</v>
      </c>
      <c r="F119" s="162">
        <f t="shared" si="2"/>
        <v>1.59958932238193</v>
      </c>
      <c r="G119" s="162">
        <f t="shared" si="3"/>
        <v>1.28973509933775</v>
      </c>
    </row>
    <row r="120" s="142" customFormat="1" ht="15" spans="1:7">
      <c r="A120" s="160" t="s">
        <v>289</v>
      </c>
      <c r="B120" s="137" t="s">
        <v>290</v>
      </c>
      <c r="C120" s="161">
        <f>SUMPRODUCT('[2]表二（录入表）'!C$6:C$1121*(LEFT('[2]表二（录入表）'!$A$6:$A$1121,LEN($A120))=$A120))</f>
        <v>12080</v>
      </c>
      <c r="D120" s="161">
        <f>SUMPRODUCT('[2]表二（录入表）'!D$6:D$1121*(LEFT('[2]表二（录入表）'!$A$6:$A$1121,LEN($A120))=$A120))</f>
        <v>11565</v>
      </c>
      <c r="E120" s="161">
        <f>SUMPRODUCT('[2]表二（录入表）'!E$6:E$1121*(LEFT('[2]表二（录入表）'!$A$6:$A$1121,LEN($A120))=$A120))</f>
        <v>81</v>
      </c>
      <c r="F120" s="162">
        <f t="shared" si="2"/>
        <v>0.00670529801324503</v>
      </c>
      <c r="G120" s="162">
        <f t="shared" si="3"/>
        <v>0.00700389105058366</v>
      </c>
    </row>
    <row r="121" s="142" customFormat="1" ht="15" spans="1:7">
      <c r="A121" s="160" t="s">
        <v>291</v>
      </c>
      <c r="B121" s="137" t="s">
        <v>292</v>
      </c>
      <c r="C121" s="161">
        <f>SUMPRODUCT('[2]表二（录入表）'!C$6:C$1121*(LEFT('[2]表二（录入表）'!$A$6:$A$1121,LEN($A121))=$A121))</f>
        <v>12101</v>
      </c>
      <c r="D121" s="161">
        <f>SUMPRODUCT('[2]表二（录入表）'!D$6:D$1121*(LEFT('[2]表二（录入表）'!$A$6:$A$1121,LEN($A121))=$A121))</f>
        <v>8410</v>
      </c>
      <c r="E121" s="161">
        <f>SUMPRODUCT('[2]表二（录入表）'!E$6:E$1121*(LEFT('[2]表二（录入表）'!$A$6:$A$1121,LEN($A121))=$A121))</f>
        <v>12039</v>
      </c>
      <c r="F121" s="162">
        <f t="shared" si="2"/>
        <v>0.994876456491199</v>
      </c>
      <c r="G121" s="162">
        <f t="shared" si="3"/>
        <v>1.43151010701546</v>
      </c>
    </row>
    <row r="122" s="142" customFormat="1" ht="15" spans="1:7">
      <c r="A122" s="160" t="s">
        <v>293</v>
      </c>
      <c r="B122" s="137" t="s">
        <v>294</v>
      </c>
      <c r="C122" s="161">
        <f>SUMPRODUCT('[2]表二（录入表）'!C$6:C$1121*(LEFT('[2]表二（录入表）'!$A$6:$A$1121,LEN($A122))=$A122))</f>
        <v>2911</v>
      </c>
      <c r="D122" s="161">
        <f>SUMPRODUCT('[2]表二（录入表）'!D$6:D$1121*(LEFT('[2]表二（录入表）'!$A$6:$A$1121,LEN($A122))=$A122))</f>
        <v>7102</v>
      </c>
      <c r="E122" s="161">
        <f>SUMPRODUCT('[2]表二（录入表）'!E$6:E$1121*(LEFT('[2]表二（录入表）'!$A$6:$A$1121,LEN($A122))=$A122))</f>
        <v>2504</v>
      </c>
      <c r="F122" s="162">
        <f t="shared" si="2"/>
        <v>0.860185503263483</v>
      </c>
      <c r="G122" s="162">
        <f t="shared" si="3"/>
        <v>0.352576738946776</v>
      </c>
    </row>
    <row r="123" s="142" customFormat="1" ht="15" spans="1:7">
      <c r="A123" s="160" t="s">
        <v>295</v>
      </c>
      <c r="B123" s="137" t="s">
        <v>296</v>
      </c>
      <c r="C123" s="161">
        <f>SUMPRODUCT('[2]表二（录入表）'!C$6:C$1121*(LEFT('[2]表二（录入表）'!$A$6:$A$1121,LEN($A123))=$A123))</f>
        <v>662</v>
      </c>
      <c r="D123" s="161">
        <f>SUMPRODUCT('[2]表二（录入表）'!D$6:D$1121*(LEFT('[2]表二（录入表）'!$A$6:$A$1121,LEN($A123))=$A123))</f>
        <v>152</v>
      </c>
      <c r="E123" s="161">
        <f>SUMPRODUCT('[2]表二（录入表）'!E$6:E$1121*(LEFT('[2]表二（录入表）'!$A$6:$A$1121,LEN($A123))=$A123))</f>
        <v>646</v>
      </c>
      <c r="F123" s="162">
        <f t="shared" si="2"/>
        <v>0.97583081570997</v>
      </c>
      <c r="G123" s="162">
        <f t="shared" si="3"/>
        <v>4.25</v>
      </c>
    </row>
    <row r="124" s="142" customFormat="1" ht="15" spans="1:7">
      <c r="A124" s="160" t="s">
        <v>297</v>
      </c>
      <c r="B124" s="137" t="s">
        <v>298</v>
      </c>
      <c r="C124" s="161">
        <f>SUMPRODUCT('[2]表二（录入表）'!C$6:C$1121*(LEFT('[2]表二（录入表）'!$A$6:$A$1121,LEN($A124))=$A124))</f>
        <v>733</v>
      </c>
      <c r="D124" s="161">
        <f>SUMPRODUCT('[2]表二（录入表）'!D$6:D$1121*(LEFT('[2]表二（录入表）'!$A$6:$A$1121,LEN($A124))=$A124))</f>
        <v>815</v>
      </c>
      <c r="E124" s="161">
        <f>SUMPRODUCT('[2]表二（录入表）'!E$6:E$1121*(LEFT('[2]表二（录入表）'!$A$6:$A$1121,LEN($A124))=$A124))</f>
        <v>770</v>
      </c>
      <c r="F124" s="162">
        <f t="shared" si="2"/>
        <v>1.05047748976808</v>
      </c>
      <c r="G124" s="162">
        <f t="shared" si="3"/>
        <v>0.94478527607362</v>
      </c>
    </row>
    <row r="125" s="142" customFormat="1" ht="15" spans="1:7">
      <c r="A125" s="160" t="s">
        <v>299</v>
      </c>
      <c r="B125" s="137" t="s">
        <v>300</v>
      </c>
      <c r="C125" s="161">
        <f>SUMPRODUCT('[2]表二（录入表）'!C$6:C$1121*(LEFT('[2]表二（录入表）'!$A$6:$A$1121,LEN($A125))=$A125))</f>
        <v>10</v>
      </c>
      <c r="D125" s="161">
        <f>SUMPRODUCT('[2]表二（录入表）'!D$6:D$1121*(LEFT('[2]表二（录入表）'!$A$6:$A$1121,LEN($A125))=$A125))</f>
        <v>0</v>
      </c>
      <c r="E125" s="161">
        <f>SUMPRODUCT('[2]表二（录入表）'!E$6:E$1121*(LEFT('[2]表二（录入表）'!$A$6:$A$1121,LEN($A125))=$A125))</f>
        <v>10</v>
      </c>
      <c r="F125" s="162">
        <f t="shared" si="2"/>
        <v>1</v>
      </c>
      <c r="G125" s="162" t="str">
        <f t="shared" si="3"/>
        <v/>
      </c>
    </row>
    <row r="126" s="142" customFormat="1" ht="15" spans="1:7">
      <c r="A126" s="160" t="s">
        <v>301</v>
      </c>
      <c r="B126" s="137" t="s">
        <v>302</v>
      </c>
      <c r="C126" s="161">
        <f>SUMPRODUCT('[2]表二（录入表）'!C$6:C$1121*(LEFT('[2]表二（录入表）'!$A$6:$A$1121,LEN($A126))=$A126))</f>
        <v>0</v>
      </c>
      <c r="D126" s="161">
        <f>SUMPRODUCT('[2]表二（录入表）'!D$6:D$1121*(LEFT('[2]表二（录入表）'!$A$6:$A$1121,LEN($A126))=$A126))</f>
        <v>0</v>
      </c>
      <c r="E126" s="161">
        <f>SUMPRODUCT('[2]表二（录入表）'!E$6:E$1121*(LEFT('[2]表二（录入表）'!$A$6:$A$1121,LEN($A126))=$A126))</f>
        <v>0</v>
      </c>
      <c r="F126" s="162" t="str">
        <f t="shared" si="2"/>
        <v/>
      </c>
      <c r="G126" s="162" t="str">
        <f t="shared" si="3"/>
        <v/>
      </c>
    </row>
    <row r="127" s="142" customFormat="1" ht="15" spans="1:7">
      <c r="A127" s="160" t="s">
        <v>303</v>
      </c>
      <c r="B127" s="137" t="s">
        <v>304</v>
      </c>
      <c r="C127" s="161">
        <f>SUMPRODUCT('[2]表二（录入表）'!C$6:C$1121*(LEFT('[2]表二（录入表）'!$A$6:$A$1121,LEN($A127))=$A127))</f>
        <v>0</v>
      </c>
      <c r="D127" s="161">
        <f>SUMPRODUCT('[2]表二（录入表）'!D$6:D$1121*(LEFT('[2]表二（录入表）'!$A$6:$A$1121,LEN($A127))=$A127))</f>
        <v>0</v>
      </c>
      <c r="E127" s="161">
        <f>SUMPRODUCT('[2]表二（录入表）'!E$6:E$1121*(LEFT('[2]表二（录入表）'!$A$6:$A$1121,LEN($A127))=$A127))</f>
        <v>0</v>
      </c>
      <c r="F127" s="162" t="str">
        <f t="shared" si="2"/>
        <v/>
      </c>
      <c r="G127" s="162" t="str">
        <f t="shared" si="3"/>
        <v/>
      </c>
    </row>
    <row r="128" s="142" customFormat="1" ht="15" spans="1:7">
      <c r="A128" s="160" t="s">
        <v>305</v>
      </c>
      <c r="B128" s="137" t="s">
        <v>306</v>
      </c>
      <c r="C128" s="161">
        <f>SUMPRODUCT('[2]表二（录入表）'!C$6:C$1121*(LEFT('[2]表二（录入表）'!$A$6:$A$1121,LEN($A128))=$A128))</f>
        <v>45</v>
      </c>
      <c r="D128" s="161">
        <f>SUMPRODUCT('[2]表二（录入表）'!D$6:D$1121*(LEFT('[2]表二（录入表）'!$A$6:$A$1121,LEN($A128))=$A128))</f>
        <v>4</v>
      </c>
      <c r="E128" s="161">
        <f>SUMPRODUCT('[2]表二（录入表）'!E$6:E$1121*(LEFT('[2]表二（录入表）'!$A$6:$A$1121,LEN($A128))=$A128))</f>
        <v>96</v>
      </c>
      <c r="F128" s="162">
        <f t="shared" si="2"/>
        <v>2.13333333333333</v>
      </c>
      <c r="G128" s="162">
        <f t="shared" si="3"/>
        <v>24</v>
      </c>
    </row>
    <row r="129" s="142" customFormat="1" ht="15" spans="1:7">
      <c r="A129" s="160" t="s">
        <v>307</v>
      </c>
      <c r="B129" s="137" t="s">
        <v>308</v>
      </c>
      <c r="C129" s="161">
        <f>SUMPRODUCT('[2]表二（录入表）'!C$6:C$1121*(LEFT('[2]表二（录入表）'!$A$6:$A$1121,LEN($A129))=$A129))</f>
        <v>6174</v>
      </c>
      <c r="D129" s="161">
        <f>SUMPRODUCT('[2]表二（录入表）'!D$6:D$1121*(LEFT('[2]表二（录入表）'!$A$6:$A$1121,LEN($A129))=$A129))</f>
        <v>7257</v>
      </c>
      <c r="E129" s="161">
        <f>SUMPRODUCT('[2]表二（录入表）'!E$6:E$1121*(LEFT('[2]表二（录入表）'!$A$6:$A$1121,LEN($A129))=$A129))</f>
        <v>12763</v>
      </c>
      <c r="F129" s="162">
        <f t="shared" si="2"/>
        <v>2.06721736313573</v>
      </c>
      <c r="G129" s="162">
        <f t="shared" si="3"/>
        <v>1.75871572275045</v>
      </c>
    </row>
    <row r="130" s="142" customFormat="1" ht="15" spans="1:7">
      <c r="A130" s="160" t="s">
        <v>309</v>
      </c>
      <c r="B130" s="137" t="s">
        <v>310</v>
      </c>
      <c r="C130" s="161">
        <f>SUMPRODUCT('[2]表二（录入表）'!C$6:C$1121*(LEFT('[2]表二（录入表）'!$A$6:$A$1121,LEN($A130))=$A130))</f>
        <v>73</v>
      </c>
      <c r="D130" s="161">
        <f>SUMPRODUCT('[2]表二（录入表）'!D$6:D$1121*(LEFT('[2]表二（录入表）'!$A$6:$A$1121,LEN($A130))=$A130))</f>
        <v>249</v>
      </c>
      <c r="E130" s="161">
        <f>SUMPRODUCT('[2]表二（录入表）'!E$6:E$1121*(LEFT('[2]表二（录入表）'!$A$6:$A$1121,LEN($A130))=$A130))</f>
        <v>73</v>
      </c>
      <c r="F130" s="162">
        <f t="shared" si="2"/>
        <v>1</v>
      </c>
      <c r="G130" s="162">
        <f t="shared" si="3"/>
        <v>0.293172690763052</v>
      </c>
    </row>
    <row r="131" s="142" customFormat="1" ht="15" spans="1:7">
      <c r="A131" s="160" t="s">
        <v>311</v>
      </c>
      <c r="B131" s="137" t="s">
        <v>312</v>
      </c>
      <c r="C131" s="161">
        <f>SUMPRODUCT('[2]表二（录入表）'!C$6:C$1121*(LEFT('[2]表二（录入表）'!$A$6:$A$1121,LEN($A131))=$A131))</f>
        <v>0</v>
      </c>
      <c r="D131" s="161">
        <f>SUMPRODUCT('[2]表二（录入表）'!D$6:D$1121*(LEFT('[2]表二（录入表）'!$A$6:$A$1121,LEN($A131))=$A131))</f>
        <v>0</v>
      </c>
      <c r="E131" s="161">
        <f>SUMPRODUCT('[2]表二（录入表）'!E$6:E$1121*(LEFT('[2]表二（录入表）'!$A$6:$A$1121,LEN($A131))=$A131))</f>
        <v>0</v>
      </c>
      <c r="F131" s="162" t="str">
        <f t="shared" si="2"/>
        <v/>
      </c>
      <c r="G131" s="162" t="str">
        <f t="shared" si="3"/>
        <v/>
      </c>
    </row>
    <row r="132" s="142" customFormat="1" ht="15" spans="1:7">
      <c r="A132" s="160" t="s">
        <v>313</v>
      </c>
      <c r="B132" s="137" t="s">
        <v>314</v>
      </c>
      <c r="C132" s="161">
        <f>SUMPRODUCT('[2]表二（录入表）'!C$6:C$1121*(LEFT('[2]表二（录入表）'!$A$6:$A$1121,LEN($A132))=$A132))</f>
        <v>3701</v>
      </c>
      <c r="D132" s="161">
        <f>SUMPRODUCT('[2]表二（录入表）'!D$6:D$1121*(LEFT('[2]表二（录入表）'!$A$6:$A$1121,LEN($A132))=$A132))</f>
        <v>5948</v>
      </c>
      <c r="E132" s="161">
        <f>SUMPRODUCT('[2]表二（录入表）'!E$6:E$1121*(LEFT('[2]表二（录入表）'!$A$6:$A$1121,LEN($A132))=$A132))</f>
        <v>5290</v>
      </c>
      <c r="F132" s="162">
        <f t="shared" si="2"/>
        <v>1.42934342069711</v>
      </c>
      <c r="G132" s="162">
        <f t="shared" si="3"/>
        <v>0.889374579690652</v>
      </c>
    </row>
    <row r="133" s="142" customFormat="1" ht="15" spans="1:7">
      <c r="A133" s="160" t="s">
        <v>315</v>
      </c>
      <c r="B133" s="137" t="s">
        <v>316</v>
      </c>
      <c r="C133" s="161">
        <f>SUMPRODUCT('[2]表二（录入表）'!C$6:C$1121*(LEFT('[2]表二（录入表）'!$A$6:$A$1121,LEN($A133))=$A133))</f>
        <v>0</v>
      </c>
      <c r="D133" s="161">
        <f>SUMPRODUCT('[2]表二（录入表）'!D$6:D$1121*(LEFT('[2]表二（录入表）'!$A$6:$A$1121,LEN($A133))=$A133))</f>
        <v>373</v>
      </c>
      <c r="E133" s="161">
        <f>SUMPRODUCT('[2]表二（录入表）'!E$6:E$1121*(LEFT('[2]表二（录入表）'!$A$6:$A$1121,LEN($A133))=$A133))</f>
        <v>0</v>
      </c>
      <c r="F133" s="162" t="str">
        <f t="shared" si="2"/>
        <v/>
      </c>
      <c r="G133" s="162">
        <f t="shared" si="3"/>
        <v>0</v>
      </c>
    </row>
    <row r="134" s="142" customFormat="1" ht="15" spans="1:7">
      <c r="A134" s="160" t="s">
        <v>317</v>
      </c>
      <c r="B134" s="137" t="s">
        <v>318</v>
      </c>
      <c r="C134" s="161">
        <f>SUMPRODUCT('[2]表二（录入表）'!C$6:C$1121*(LEFT('[2]表二（录入表）'!$A$6:$A$1121,LEN($A134))=$A134))</f>
        <v>0</v>
      </c>
      <c r="D134" s="161">
        <f>SUMPRODUCT('[2]表二（录入表）'!D$6:D$1121*(LEFT('[2]表二（录入表）'!$A$6:$A$1121,LEN($A134))=$A134))</f>
        <v>0</v>
      </c>
      <c r="E134" s="161">
        <f>SUMPRODUCT('[2]表二（录入表）'!E$6:E$1121*(LEFT('[2]表二（录入表）'!$A$6:$A$1121,LEN($A134))=$A134))</f>
        <v>0</v>
      </c>
      <c r="F134" s="162" t="str">
        <f t="shared" ref="F134:F197" si="4">IFERROR($E134/C134,"")</f>
        <v/>
      </c>
      <c r="G134" s="162" t="str">
        <f t="shared" ref="G134:G197" si="5">IFERROR($E134/D134,"")</f>
        <v/>
      </c>
    </row>
    <row r="135" s="142" customFormat="1" ht="15" spans="1:7">
      <c r="A135" s="160" t="s">
        <v>319</v>
      </c>
      <c r="B135" s="137" t="s">
        <v>320</v>
      </c>
      <c r="C135" s="161">
        <f>SUMPRODUCT('[2]表二（录入表）'!C$6:C$1121*(LEFT('[2]表二（录入表）'!$A$6:$A$1121,LEN($A135))=$A135))</f>
        <v>0</v>
      </c>
      <c r="D135" s="161">
        <f>SUMPRODUCT('[2]表二（录入表）'!D$6:D$1121*(LEFT('[2]表二（录入表）'!$A$6:$A$1121,LEN($A135))=$A135))</f>
        <v>0</v>
      </c>
      <c r="E135" s="161">
        <f>SUMPRODUCT('[2]表二（录入表）'!E$6:E$1121*(LEFT('[2]表二（录入表）'!$A$6:$A$1121,LEN($A135))=$A135))</f>
        <v>0</v>
      </c>
      <c r="F135" s="162" t="str">
        <f t="shared" si="4"/>
        <v/>
      </c>
      <c r="G135" s="162" t="str">
        <f t="shared" si="5"/>
        <v/>
      </c>
    </row>
    <row r="136" s="142" customFormat="1" ht="15" spans="1:7">
      <c r="A136" s="160" t="s">
        <v>321</v>
      </c>
      <c r="B136" s="137" t="s">
        <v>322</v>
      </c>
      <c r="C136" s="161">
        <f>SUMPRODUCT('[2]表二（录入表）'!C$6:C$1121*(LEFT('[2]表二（录入表）'!$A$6:$A$1121,LEN($A136))=$A136))</f>
        <v>0</v>
      </c>
      <c r="D136" s="161">
        <f>SUMPRODUCT('[2]表二（录入表）'!D$6:D$1121*(LEFT('[2]表二（录入表）'!$A$6:$A$1121,LEN($A136))=$A136))</f>
        <v>0</v>
      </c>
      <c r="E136" s="161">
        <f>SUMPRODUCT('[2]表二（录入表）'!E$6:E$1121*(LEFT('[2]表二（录入表）'!$A$6:$A$1121,LEN($A136))=$A136))</f>
        <v>0</v>
      </c>
      <c r="F136" s="162" t="str">
        <f t="shared" si="4"/>
        <v/>
      </c>
      <c r="G136" s="162" t="str">
        <f t="shared" si="5"/>
        <v/>
      </c>
    </row>
    <row r="137" s="142" customFormat="1" ht="15" spans="1:7">
      <c r="A137" s="160" t="s">
        <v>323</v>
      </c>
      <c r="B137" s="137" t="s">
        <v>324</v>
      </c>
      <c r="C137" s="161">
        <f>SUMPRODUCT('[2]表二（录入表）'!C$6:C$1121*(LEFT('[2]表二（录入表）'!$A$6:$A$1121,LEN($A137))=$A137))</f>
        <v>0</v>
      </c>
      <c r="D137" s="161">
        <f>SUMPRODUCT('[2]表二（录入表）'!D$6:D$1121*(LEFT('[2]表二（录入表）'!$A$6:$A$1121,LEN($A137))=$A137))</f>
        <v>0</v>
      </c>
      <c r="E137" s="161">
        <f>SUMPRODUCT('[2]表二（录入表）'!E$6:E$1121*(LEFT('[2]表二（录入表）'!$A$6:$A$1121,LEN($A137))=$A137))</f>
        <v>0</v>
      </c>
      <c r="F137" s="162" t="str">
        <f t="shared" si="4"/>
        <v/>
      </c>
      <c r="G137" s="162" t="str">
        <f t="shared" si="5"/>
        <v/>
      </c>
    </row>
    <row r="138" s="142" customFormat="1" ht="15" spans="1:7">
      <c r="A138" s="160" t="s">
        <v>325</v>
      </c>
      <c r="B138" s="137" t="s">
        <v>326</v>
      </c>
      <c r="C138" s="161">
        <f>SUMPRODUCT('[2]表二（录入表）'!C$6:C$1121*(LEFT('[2]表二（录入表）'!$A$6:$A$1121,LEN($A138))=$A138))</f>
        <v>2400</v>
      </c>
      <c r="D138" s="161">
        <f>SUMPRODUCT('[2]表二（录入表）'!D$6:D$1121*(LEFT('[2]表二（录入表）'!$A$6:$A$1121,LEN($A138))=$A138))</f>
        <v>687</v>
      </c>
      <c r="E138" s="161">
        <f>SUMPRODUCT('[2]表二（录入表）'!E$6:E$1121*(LEFT('[2]表二（录入表）'!$A$6:$A$1121,LEN($A138))=$A138))</f>
        <v>2400</v>
      </c>
      <c r="F138" s="162">
        <f t="shared" si="4"/>
        <v>1</v>
      </c>
      <c r="G138" s="162">
        <f t="shared" si="5"/>
        <v>3.49344978165939</v>
      </c>
    </row>
    <row r="139" s="142" customFormat="1" ht="15" spans="1:7">
      <c r="A139" s="160" t="s">
        <v>327</v>
      </c>
      <c r="B139" s="137" t="s">
        <v>328</v>
      </c>
      <c r="C139" s="161">
        <f>SUMPRODUCT('[2]表二（录入表）'!C$6:C$1121*(LEFT('[2]表二（录入表）'!$A$6:$A$1121,LEN($A139))=$A139))</f>
        <v>0</v>
      </c>
      <c r="D139" s="161">
        <f>SUMPRODUCT('[2]表二（录入表）'!D$6:D$1121*(LEFT('[2]表二（录入表）'!$A$6:$A$1121,LEN($A139))=$A139))</f>
        <v>0</v>
      </c>
      <c r="E139" s="161">
        <f>SUMPRODUCT('[2]表二（录入表）'!E$6:E$1121*(LEFT('[2]表二（录入表）'!$A$6:$A$1121,LEN($A139))=$A139))</f>
        <v>0</v>
      </c>
      <c r="F139" s="162" t="str">
        <f t="shared" si="4"/>
        <v/>
      </c>
      <c r="G139" s="162" t="str">
        <f t="shared" si="5"/>
        <v/>
      </c>
    </row>
    <row r="140" s="142" customFormat="1" ht="15" spans="1:7">
      <c r="A140" s="160" t="s">
        <v>329</v>
      </c>
      <c r="B140" s="137" t="s">
        <v>330</v>
      </c>
      <c r="C140" s="161">
        <f>SUMPRODUCT('[2]表二（录入表）'!C$6:C$1121*(LEFT('[2]表二（录入表）'!$A$6:$A$1121,LEN($A140))=$A140))</f>
        <v>0</v>
      </c>
      <c r="D140" s="161">
        <f>SUMPRODUCT('[2]表二（录入表）'!D$6:D$1121*(LEFT('[2]表二（录入表）'!$A$6:$A$1121,LEN($A140))=$A140))</f>
        <v>0</v>
      </c>
      <c r="E140" s="161">
        <f>SUMPRODUCT('[2]表二（录入表）'!E$6:E$1121*(LEFT('[2]表二（录入表）'!$A$6:$A$1121,LEN($A140))=$A140))</f>
        <v>0</v>
      </c>
      <c r="F140" s="162" t="str">
        <f t="shared" si="4"/>
        <v/>
      </c>
      <c r="G140" s="162" t="str">
        <f t="shared" si="5"/>
        <v/>
      </c>
    </row>
    <row r="141" s="142" customFormat="1" ht="15" spans="1:7">
      <c r="A141" s="160" t="s">
        <v>331</v>
      </c>
      <c r="B141" s="137" t="s">
        <v>332</v>
      </c>
      <c r="C141" s="161">
        <f>SUMPRODUCT('[2]表二（录入表）'!C$6:C$1121*(LEFT('[2]表二（录入表）'!$A$6:$A$1121,LEN($A141))=$A141))</f>
        <v>0</v>
      </c>
      <c r="D141" s="161">
        <f>SUMPRODUCT('[2]表二（录入表）'!D$6:D$1121*(LEFT('[2]表二（录入表）'!$A$6:$A$1121,LEN($A141))=$A141))</f>
        <v>0</v>
      </c>
      <c r="E141" s="161">
        <f>SUMPRODUCT('[2]表二（录入表）'!E$6:E$1121*(LEFT('[2]表二（录入表）'!$A$6:$A$1121,LEN($A141))=$A141))</f>
        <v>0</v>
      </c>
      <c r="F141" s="162" t="str">
        <f t="shared" si="4"/>
        <v/>
      </c>
      <c r="G141" s="162" t="str">
        <f t="shared" si="5"/>
        <v/>
      </c>
    </row>
    <row r="142" s="142" customFormat="1" ht="15" spans="1:7">
      <c r="A142" s="160" t="s">
        <v>333</v>
      </c>
      <c r="B142" s="137" t="s">
        <v>334</v>
      </c>
      <c r="C142" s="161">
        <f>SUMPRODUCT('[2]表二（录入表）'!C$6:C$1121*(LEFT('[2]表二（录入表）'!$A$6:$A$1121,LEN($A142))=$A142))</f>
        <v>0</v>
      </c>
      <c r="D142" s="161">
        <f>SUMPRODUCT('[2]表二（录入表）'!D$6:D$1121*(LEFT('[2]表二（录入表）'!$A$6:$A$1121,LEN($A142))=$A142))</f>
        <v>0</v>
      </c>
      <c r="E142" s="161">
        <f>SUMPRODUCT('[2]表二（录入表）'!E$6:E$1121*(LEFT('[2]表二（录入表）'!$A$6:$A$1121,LEN($A142))=$A142))</f>
        <v>0</v>
      </c>
      <c r="F142" s="162" t="str">
        <f t="shared" si="4"/>
        <v/>
      </c>
      <c r="G142" s="162" t="str">
        <f t="shared" si="5"/>
        <v/>
      </c>
    </row>
    <row r="143" s="142" customFormat="1" ht="15" spans="1:7">
      <c r="A143" s="160" t="s">
        <v>335</v>
      </c>
      <c r="B143" s="137" t="s">
        <v>336</v>
      </c>
      <c r="C143" s="161">
        <f>SUMPRODUCT('[2]表二（录入表）'!C$6:C$1121*(LEFT('[2]表二（录入表）'!$A$6:$A$1121,LEN($A143))=$A143))</f>
        <v>0</v>
      </c>
      <c r="D143" s="161">
        <f>SUMPRODUCT('[2]表二（录入表）'!D$6:D$1121*(LEFT('[2]表二（录入表）'!$A$6:$A$1121,LEN($A143))=$A143))</f>
        <v>0</v>
      </c>
      <c r="E143" s="161">
        <f>SUMPRODUCT('[2]表二（录入表）'!E$6:E$1121*(LEFT('[2]表二（录入表）'!$A$6:$A$1121,LEN($A143))=$A143))</f>
        <v>5000</v>
      </c>
      <c r="F143" s="162" t="str">
        <f t="shared" si="4"/>
        <v/>
      </c>
      <c r="G143" s="162" t="str">
        <f t="shared" si="5"/>
        <v/>
      </c>
    </row>
    <row r="144" s="142" customFormat="1" ht="15" spans="1:7">
      <c r="A144" s="160" t="s">
        <v>337</v>
      </c>
      <c r="B144" s="137" t="s">
        <v>338</v>
      </c>
      <c r="C144" s="161">
        <f>SUMPRODUCT('[2]表二（录入表）'!C$6:C$1121*(LEFT('[2]表二（录入表）'!$A$6:$A$1121,LEN($A144))=$A144))</f>
        <v>11124</v>
      </c>
      <c r="D144" s="161">
        <f>SUMPRODUCT('[2]表二（录入表）'!D$6:D$1121*(LEFT('[2]表二（录入表）'!$A$6:$A$1121,LEN($A144))=$A144))</f>
        <v>27416</v>
      </c>
      <c r="E144" s="161">
        <f>SUMPRODUCT('[2]表二（录入表）'!E$6:E$1121*(LEFT('[2]表二（录入表）'!$A$6:$A$1121,LEN($A144))=$A144))</f>
        <v>14776</v>
      </c>
      <c r="F144" s="162">
        <f t="shared" si="4"/>
        <v>1.32829917295937</v>
      </c>
      <c r="G144" s="162">
        <f t="shared" si="5"/>
        <v>0.538955354537496</v>
      </c>
    </row>
    <row r="145" s="142" customFormat="1" ht="15" spans="1:7">
      <c r="A145" s="160" t="s">
        <v>339</v>
      </c>
      <c r="B145" s="137" t="s">
        <v>340</v>
      </c>
      <c r="C145" s="161">
        <f>SUMPRODUCT('[2]表二（录入表）'!C$6:C$1121*(LEFT('[2]表二（录入表）'!$A$6:$A$1121,LEN($A145))=$A145))</f>
        <v>9503</v>
      </c>
      <c r="D145" s="161">
        <f>SUMPRODUCT('[2]表二（录入表）'!D$6:D$1121*(LEFT('[2]表二（录入表）'!$A$6:$A$1121,LEN($A145))=$A145))</f>
        <v>9051</v>
      </c>
      <c r="E145" s="161">
        <f>SUMPRODUCT('[2]表二（录入表）'!E$6:E$1121*(LEFT('[2]表二（录入表）'!$A$6:$A$1121,LEN($A145))=$A145))</f>
        <v>10958</v>
      </c>
      <c r="F145" s="162">
        <f t="shared" si="4"/>
        <v>1.15310954435441</v>
      </c>
      <c r="G145" s="162">
        <f t="shared" si="5"/>
        <v>1.21069495083416</v>
      </c>
    </row>
    <row r="146" s="142" customFormat="1" ht="15" spans="1:7">
      <c r="A146" s="160" t="s">
        <v>341</v>
      </c>
      <c r="B146" s="137" t="s">
        <v>342</v>
      </c>
      <c r="C146" s="161">
        <f>SUMPRODUCT('[2]表二（录入表）'!C$6:C$1121*(LEFT('[2]表二（录入表）'!$A$6:$A$1121,LEN($A146))=$A146))</f>
        <v>0</v>
      </c>
      <c r="D146" s="161">
        <f>SUMPRODUCT('[2]表二（录入表）'!D$6:D$1121*(LEFT('[2]表二（录入表）'!$A$6:$A$1121,LEN($A146))=$A146))</f>
        <v>11</v>
      </c>
      <c r="E146" s="161">
        <f>SUMPRODUCT('[2]表二（录入表）'!E$6:E$1121*(LEFT('[2]表二（录入表）'!$A$6:$A$1121,LEN($A146))=$A146))</f>
        <v>0</v>
      </c>
      <c r="F146" s="162" t="str">
        <f t="shared" si="4"/>
        <v/>
      </c>
      <c r="G146" s="162">
        <f t="shared" si="5"/>
        <v>0</v>
      </c>
    </row>
    <row r="147" s="142" customFormat="1" ht="15" spans="1:7">
      <c r="A147" s="160" t="s">
        <v>343</v>
      </c>
      <c r="B147" s="137" t="s">
        <v>344</v>
      </c>
      <c r="C147" s="161">
        <f>SUMPRODUCT('[2]表二（录入表）'!C$6:C$1121*(LEFT('[2]表二（录入表）'!$A$6:$A$1121,LEN($A147))=$A147))</f>
        <v>1621</v>
      </c>
      <c r="D147" s="161">
        <f>SUMPRODUCT('[2]表二（录入表）'!D$6:D$1121*(LEFT('[2]表二（录入表）'!$A$6:$A$1121,LEN($A147))=$A147))</f>
        <v>11102</v>
      </c>
      <c r="E147" s="161">
        <f>SUMPRODUCT('[2]表二（录入表）'!E$6:E$1121*(LEFT('[2]表二（录入表）'!$A$6:$A$1121,LEN($A147))=$A147))</f>
        <v>1262</v>
      </c>
      <c r="F147" s="162">
        <f t="shared" si="4"/>
        <v>0.77853177051203</v>
      </c>
      <c r="G147" s="162">
        <f t="shared" si="5"/>
        <v>0.113673212033868</v>
      </c>
    </row>
    <row r="148" s="142" customFormat="1" ht="15" spans="1:7">
      <c r="A148" s="160" t="s">
        <v>345</v>
      </c>
      <c r="B148" s="137" t="s">
        <v>346</v>
      </c>
      <c r="C148" s="161">
        <f>SUMPRODUCT('[2]表二（录入表）'!C$6:C$1121*(LEFT('[2]表二（录入表）'!$A$6:$A$1121,LEN($A148))=$A148))</f>
        <v>0</v>
      </c>
      <c r="D148" s="161">
        <f>SUMPRODUCT('[2]表二（录入表）'!D$6:D$1121*(LEFT('[2]表二（录入表）'!$A$6:$A$1121,LEN($A148))=$A148))</f>
        <v>7252</v>
      </c>
      <c r="E148" s="161">
        <f>SUMPRODUCT('[2]表二（录入表）'!E$6:E$1121*(LEFT('[2]表二（录入表）'!$A$6:$A$1121,LEN($A148))=$A148))</f>
        <v>2556</v>
      </c>
      <c r="F148" s="162" t="str">
        <f t="shared" si="4"/>
        <v/>
      </c>
      <c r="G148" s="162">
        <f t="shared" si="5"/>
        <v>0.352454495311638</v>
      </c>
    </row>
    <row r="149" s="142" customFormat="1" ht="15" spans="1:7">
      <c r="A149" s="160" t="s">
        <v>347</v>
      </c>
      <c r="B149" s="137" t="s">
        <v>348</v>
      </c>
      <c r="C149" s="161">
        <f>SUMPRODUCT('[2]表二（录入表）'!C$6:C$1121*(LEFT('[2]表二（录入表）'!$A$6:$A$1121,LEN($A149))=$A149))</f>
        <v>0</v>
      </c>
      <c r="D149" s="161">
        <f>SUMPRODUCT('[2]表二（录入表）'!D$6:D$1121*(LEFT('[2]表二（录入表）'!$A$6:$A$1121,LEN($A149))=$A149))</f>
        <v>0</v>
      </c>
      <c r="E149" s="161">
        <f>SUMPRODUCT('[2]表二（录入表）'!E$6:E$1121*(LEFT('[2]表二（录入表）'!$A$6:$A$1121,LEN($A149))=$A149))</f>
        <v>0</v>
      </c>
      <c r="F149" s="162" t="str">
        <f t="shared" si="4"/>
        <v/>
      </c>
      <c r="G149" s="162" t="str">
        <f t="shared" si="5"/>
        <v/>
      </c>
    </row>
    <row r="150" s="142" customFormat="1" ht="15" spans="1:7">
      <c r="A150" s="160" t="s">
        <v>349</v>
      </c>
      <c r="B150" s="137" t="s">
        <v>350</v>
      </c>
      <c r="C150" s="161">
        <f>SUMPRODUCT('[2]表二（录入表）'!C$6:C$1121*(LEFT('[2]表二（录入表）'!$A$6:$A$1121,LEN($A150))=$A150))</f>
        <v>0</v>
      </c>
      <c r="D150" s="161">
        <f>SUMPRODUCT('[2]表二（录入表）'!D$6:D$1121*(LEFT('[2]表二（录入表）'!$A$6:$A$1121,LEN($A150))=$A150))</f>
        <v>0</v>
      </c>
      <c r="E150" s="161">
        <f>SUMPRODUCT('[2]表二（录入表）'!E$6:E$1121*(LEFT('[2]表二（录入表）'!$A$6:$A$1121,LEN($A150))=$A150))</f>
        <v>0</v>
      </c>
      <c r="F150" s="162" t="str">
        <f t="shared" si="4"/>
        <v/>
      </c>
      <c r="G150" s="162" t="str">
        <f t="shared" si="5"/>
        <v/>
      </c>
    </row>
    <row r="151" s="142" customFormat="1" ht="15" spans="1:7">
      <c r="A151" s="160" t="s">
        <v>351</v>
      </c>
      <c r="B151" s="137" t="s">
        <v>352</v>
      </c>
      <c r="C151" s="161">
        <f>SUMPRODUCT('[2]表二（录入表）'!C$6:C$1121*(LEFT('[2]表二（录入表）'!$A$6:$A$1121,LEN($A151))=$A151))</f>
        <v>72128</v>
      </c>
      <c r="D151" s="161">
        <f>SUMPRODUCT('[2]表二（录入表）'!D$6:D$1121*(LEFT('[2]表二（录入表）'!$A$6:$A$1121,LEN($A151))=$A151))</f>
        <v>117003</v>
      </c>
      <c r="E151" s="161">
        <f>SUMPRODUCT('[2]表二（录入表）'!E$6:E$1121*(LEFT('[2]表二（录入表）'!$A$6:$A$1121,LEN($A151))=$A151))</f>
        <v>82018</v>
      </c>
      <c r="F151" s="162">
        <f t="shared" si="4"/>
        <v>1.13711734693878</v>
      </c>
      <c r="G151" s="162">
        <f t="shared" si="5"/>
        <v>0.700990572891293</v>
      </c>
    </row>
    <row r="152" s="142" customFormat="1" ht="15" spans="1:7">
      <c r="A152" s="160" t="s">
        <v>353</v>
      </c>
      <c r="B152" s="137" t="s">
        <v>354</v>
      </c>
      <c r="C152" s="161">
        <f>SUMPRODUCT('[2]表二（录入表）'!C$6:C$1121*(LEFT('[2]表二（录入表）'!$A$6:$A$1121,LEN($A152))=$A152))</f>
        <v>30506</v>
      </c>
      <c r="D152" s="161">
        <f>SUMPRODUCT('[2]表二（录入表）'!D$6:D$1121*(LEFT('[2]表二（录入表）'!$A$6:$A$1121,LEN($A152))=$A152))</f>
        <v>59520</v>
      </c>
      <c r="E152" s="161">
        <f>SUMPRODUCT('[2]表二（录入表）'!E$6:E$1121*(LEFT('[2]表二（录入表）'!$A$6:$A$1121,LEN($A152))=$A152))</f>
        <v>59633</v>
      </c>
      <c r="F152" s="162">
        <f t="shared" si="4"/>
        <v>1.95479577787976</v>
      </c>
      <c r="G152" s="162">
        <f t="shared" si="5"/>
        <v>1.00189852150538</v>
      </c>
    </row>
    <row r="153" s="142" customFormat="1" ht="15" spans="1:7">
      <c r="A153" s="160" t="s">
        <v>355</v>
      </c>
      <c r="B153" s="137" t="s">
        <v>356</v>
      </c>
      <c r="C153" s="161">
        <f>SUMPRODUCT('[2]表二（录入表）'!C$6:C$1121*(LEFT('[2]表二（录入表）'!$A$6:$A$1121,LEN($A153))=$A153))</f>
        <v>1467</v>
      </c>
      <c r="D153" s="161">
        <f>SUMPRODUCT('[2]表二（录入表）'!D$6:D$1121*(LEFT('[2]表二（录入表）'!$A$6:$A$1121,LEN($A153))=$A153))</f>
        <v>2247</v>
      </c>
      <c r="E153" s="161">
        <f>SUMPRODUCT('[2]表二（录入表）'!E$6:E$1121*(LEFT('[2]表二（录入表）'!$A$6:$A$1121,LEN($A153))=$A153))</f>
        <v>1198</v>
      </c>
      <c r="F153" s="162">
        <f t="shared" si="4"/>
        <v>0.816632583503749</v>
      </c>
      <c r="G153" s="162">
        <f t="shared" si="5"/>
        <v>0.533155318202047</v>
      </c>
    </row>
    <row r="154" s="142" customFormat="1" ht="15" spans="1:7">
      <c r="A154" s="160" t="s">
        <v>357</v>
      </c>
      <c r="B154" s="137" t="s">
        <v>358</v>
      </c>
      <c r="C154" s="161">
        <f>SUMPRODUCT('[2]表二（录入表）'!C$6:C$1121*(LEFT('[2]表二（录入表）'!$A$6:$A$1121,LEN($A154))=$A154))</f>
        <v>5689</v>
      </c>
      <c r="D154" s="161">
        <f>SUMPRODUCT('[2]表二（录入表）'!D$6:D$1121*(LEFT('[2]表二（录入表）'!$A$6:$A$1121,LEN($A154))=$A154))</f>
        <v>19600</v>
      </c>
      <c r="E154" s="161">
        <f>SUMPRODUCT('[2]表二（录入表）'!E$6:E$1121*(LEFT('[2]表二（录入表）'!$A$6:$A$1121,LEN($A154))=$A154))</f>
        <v>7466</v>
      </c>
      <c r="F154" s="162">
        <f t="shared" si="4"/>
        <v>1.31235718052382</v>
      </c>
      <c r="G154" s="162">
        <f t="shared" si="5"/>
        <v>0.380918367346939</v>
      </c>
    </row>
    <row r="155" s="142" customFormat="1" ht="15" spans="1:7">
      <c r="A155" s="160" t="s">
        <v>359</v>
      </c>
      <c r="B155" s="137" t="s">
        <v>360</v>
      </c>
      <c r="C155" s="161">
        <f>SUMPRODUCT('[2]表二（录入表）'!C$6:C$1121*(LEFT('[2]表二（录入表）'!$A$6:$A$1121,LEN($A155))=$A155))</f>
        <v>18261</v>
      </c>
      <c r="D155" s="161">
        <f>SUMPRODUCT('[2]表二（录入表）'!D$6:D$1121*(LEFT('[2]表二（录入表）'!$A$6:$A$1121,LEN($A155))=$A155))</f>
        <v>16212</v>
      </c>
      <c r="E155" s="161">
        <f>SUMPRODUCT('[2]表二（录入表）'!E$6:E$1121*(LEFT('[2]表二（录入表）'!$A$6:$A$1121,LEN($A155))=$A155))</f>
        <v>0</v>
      </c>
      <c r="F155" s="162">
        <f t="shared" si="4"/>
        <v>0</v>
      </c>
      <c r="G155" s="162">
        <f t="shared" si="5"/>
        <v>0</v>
      </c>
    </row>
    <row r="156" s="142" customFormat="1" ht="15" spans="1:7">
      <c r="A156" s="160" t="s">
        <v>361</v>
      </c>
      <c r="B156" s="137" t="s">
        <v>362</v>
      </c>
      <c r="C156" s="161">
        <f>SUMPRODUCT('[2]表二（录入表）'!C$6:C$1121*(LEFT('[2]表二（录入表）'!$A$6:$A$1121,LEN($A156))=$A156))</f>
        <v>15930</v>
      </c>
      <c r="D156" s="161">
        <f>SUMPRODUCT('[2]表二（录入表）'!D$6:D$1121*(LEFT('[2]表二（录入表）'!$A$6:$A$1121,LEN($A156))=$A156))</f>
        <v>17500</v>
      </c>
      <c r="E156" s="161">
        <f>SUMPRODUCT('[2]表二（录入表）'!E$6:E$1121*(LEFT('[2]表二（录入表）'!$A$6:$A$1121,LEN($A156))=$A156))</f>
        <v>13233</v>
      </c>
      <c r="F156" s="162">
        <f t="shared" si="4"/>
        <v>0.830696798493409</v>
      </c>
      <c r="G156" s="162">
        <f t="shared" si="5"/>
        <v>0.756171428571429</v>
      </c>
    </row>
    <row r="157" s="142" customFormat="1" ht="15" spans="1:7">
      <c r="A157" s="160" t="s">
        <v>363</v>
      </c>
      <c r="B157" s="137" t="s">
        <v>364</v>
      </c>
      <c r="C157" s="161">
        <f>SUMPRODUCT('[2]表二（录入表）'!C$6:C$1121*(LEFT('[2]表二（录入表）'!$A$6:$A$1121,LEN($A157))=$A157))</f>
        <v>275</v>
      </c>
      <c r="D157" s="161">
        <f>SUMPRODUCT('[2]表二（录入表）'!D$6:D$1121*(LEFT('[2]表二（录入表）'!$A$6:$A$1121,LEN($A157))=$A157))</f>
        <v>1924</v>
      </c>
      <c r="E157" s="161">
        <f>SUMPRODUCT('[2]表二（录入表）'!E$6:E$1121*(LEFT('[2]表二（录入表）'!$A$6:$A$1121,LEN($A157))=$A157))</f>
        <v>488</v>
      </c>
      <c r="F157" s="162">
        <f t="shared" si="4"/>
        <v>1.77454545454545</v>
      </c>
      <c r="G157" s="162">
        <f t="shared" si="5"/>
        <v>0.253638253638254</v>
      </c>
    </row>
    <row r="158" s="142" customFormat="1" ht="15" spans="1:7">
      <c r="A158" s="160" t="s">
        <v>365</v>
      </c>
      <c r="B158" s="137" t="s">
        <v>366</v>
      </c>
      <c r="C158" s="161">
        <f>SUMPRODUCT('[2]表二（录入表）'!C$6:C$1121*(LEFT('[2]表二（录入表）'!$A$6:$A$1121,LEN($A158))=$A158))</f>
        <v>0</v>
      </c>
      <c r="D158" s="161">
        <f>SUMPRODUCT('[2]表二（录入表）'!D$6:D$1121*(LEFT('[2]表二（录入表）'!$A$6:$A$1121,LEN($A158))=$A158))</f>
        <v>0</v>
      </c>
      <c r="E158" s="161">
        <f>SUMPRODUCT('[2]表二（录入表）'!E$6:E$1121*(LEFT('[2]表二（录入表）'!$A$6:$A$1121,LEN($A158))=$A158))</f>
        <v>0</v>
      </c>
      <c r="F158" s="162" t="str">
        <f t="shared" si="4"/>
        <v/>
      </c>
      <c r="G158" s="162" t="str">
        <f t="shared" si="5"/>
        <v/>
      </c>
    </row>
    <row r="159" s="142" customFormat="1" ht="15" spans="1:7">
      <c r="A159" s="160" t="s">
        <v>367</v>
      </c>
      <c r="B159" s="137" t="s">
        <v>368</v>
      </c>
      <c r="C159" s="161">
        <f>SUMPRODUCT('[2]表二（录入表）'!C$6:C$1121*(LEFT('[2]表二（录入表）'!$A$6:$A$1121,LEN($A159))=$A159))</f>
        <v>0</v>
      </c>
      <c r="D159" s="161">
        <f>SUMPRODUCT('[2]表二（录入表）'!D$6:D$1121*(LEFT('[2]表二（录入表）'!$A$6:$A$1121,LEN($A159))=$A159))</f>
        <v>0</v>
      </c>
      <c r="E159" s="161">
        <f>SUMPRODUCT('[2]表二（录入表）'!E$6:E$1121*(LEFT('[2]表二（录入表）'!$A$6:$A$1121,LEN($A159))=$A159))</f>
        <v>0</v>
      </c>
      <c r="F159" s="162" t="str">
        <f t="shared" si="4"/>
        <v/>
      </c>
      <c r="G159" s="162" t="str">
        <f t="shared" si="5"/>
        <v/>
      </c>
    </row>
    <row r="160" s="142" customFormat="1" ht="15" spans="1:7">
      <c r="A160" s="160" t="s">
        <v>369</v>
      </c>
      <c r="B160" s="137" t="s">
        <v>370</v>
      </c>
      <c r="C160" s="161">
        <f>SUMPRODUCT('[2]表二（录入表）'!C$6:C$1121*(LEFT('[2]表二（录入表）'!$A$6:$A$1121,LEN($A160))=$A160))</f>
        <v>5670</v>
      </c>
      <c r="D160" s="161">
        <f>SUMPRODUCT('[2]表二（录入表）'!D$6:D$1121*(LEFT('[2]表二（录入表）'!$A$6:$A$1121,LEN($A160))=$A160))</f>
        <v>16576</v>
      </c>
      <c r="E160" s="161">
        <f>SUMPRODUCT('[2]表二（录入表）'!E$6:E$1121*(LEFT('[2]表二（录入表）'!$A$6:$A$1121,LEN($A160))=$A160))</f>
        <v>6896</v>
      </c>
      <c r="F160" s="162">
        <f t="shared" si="4"/>
        <v>1.21622574955908</v>
      </c>
      <c r="G160" s="162">
        <f t="shared" si="5"/>
        <v>0.416023166023166</v>
      </c>
    </row>
    <row r="161" s="142" customFormat="1" ht="15" spans="1:7">
      <c r="A161" s="160" t="s">
        <v>371</v>
      </c>
      <c r="B161" s="137" t="s">
        <v>372</v>
      </c>
      <c r="C161" s="161">
        <f>SUMPRODUCT('[2]表二（录入表）'!C$6:C$1121*(LEFT('[2]表二（录入表）'!$A$6:$A$1121,LEN($A161))=$A161))</f>
        <v>5670</v>
      </c>
      <c r="D161" s="161">
        <f>SUMPRODUCT('[2]表二（录入表）'!D$6:D$1121*(LEFT('[2]表二（录入表）'!$A$6:$A$1121,LEN($A161))=$A161))</f>
        <v>15903</v>
      </c>
      <c r="E161" s="161">
        <f>SUMPRODUCT('[2]表二（录入表）'!E$6:E$1121*(LEFT('[2]表二（录入表）'!$A$6:$A$1121,LEN($A161))=$A161))</f>
        <v>6896</v>
      </c>
      <c r="F161" s="162">
        <f t="shared" si="4"/>
        <v>1.21622574955908</v>
      </c>
      <c r="G161" s="162">
        <f t="shared" si="5"/>
        <v>0.433628875055021</v>
      </c>
    </row>
    <row r="162" s="142" customFormat="1" ht="15" spans="1:7">
      <c r="A162" s="160" t="s">
        <v>373</v>
      </c>
      <c r="B162" s="137" t="s">
        <v>374</v>
      </c>
      <c r="C162" s="161">
        <f>SUMPRODUCT('[2]表二（录入表）'!C$6:C$1121*(LEFT('[2]表二（录入表）'!$A$6:$A$1121,LEN($A162))=$A162))</f>
        <v>0</v>
      </c>
      <c r="D162" s="161">
        <f>SUMPRODUCT('[2]表二（录入表）'!D$6:D$1121*(LEFT('[2]表二（录入表）'!$A$6:$A$1121,LEN($A162))=$A162))</f>
        <v>0</v>
      </c>
      <c r="E162" s="161">
        <f>SUMPRODUCT('[2]表二（录入表）'!E$6:E$1121*(LEFT('[2]表二（录入表）'!$A$6:$A$1121,LEN($A162))=$A162))</f>
        <v>0</v>
      </c>
      <c r="F162" s="162" t="str">
        <f t="shared" si="4"/>
        <v/>
      </c>
      <c r="G162" s="162" t="str">
        <f t="shared" si="5"/>
        <v/>
      </c>
    </row>
    <row r="163" s="142" customFormat="1" ht="15" spans="1:7">
      <c r="A163" s="160" t="s">
        <v>375</v>
      </c>
      <c r="B163" s="137" t="s">
        <v>376</v>
      </c>
      <c r="C163" s="161">
        <f>SUMPRODUCT('[2]表二（录入表）'!C$6:C$1121*(LEFT('[2]表二（录入表）'!$A$6:$A$1121,LEN($A163))=$A163))</f>
        <v>0</v>
      </c>
      <c r="D163" s="161">
        <f>SUMPRODUCT('[2]表二（录入表）'!D$6:D$1121*(LEFT('[2]表二（录入表）'!$A$6:$A$1121,LEN($A163))=$A163))</f>
        <v>0</v>
      </c>
      <c r="E163" s="161">
        <f>SUMPRODUCT('[2]表二（录入表）'!E$6:E$1121*(LEFT('[2]表二（录入表）'!$A$6:$A$1121,LEN($A163))=$A163))</f>
        <v>0</v>
      </c>
      <c r="F163" s="162" t="str">
        <f t="shared" si="4"/>
        <v/>
      </c>
      <c r="G163" s="162" t="str">
        <f t="shared" si="5"/>
        <v/>
      </c>
    </row>
    <row r="164" s="142" customFormat="1" ht="15" spans="1:7">
      <c r="A164" s="160" t="s">
        <v>377</v>
      </c>
      <c r="B164" s="137" t="s">
        <v>378</v>
      </c>
      <c r="C164" s="161">
        <f>SUMPRODUCT('[2]表二（录入表）'!C$6:C$1121*(LEFT('[2]表二（录入表）'!$A$6:$A$1121,LEN($A164))=$A164))</f>
        <v>0</v>
      </c>
      <c r="D164" s="161">
        <f>SUMPRODUCT('[2]表二（录入表）'!D$6:D$1121*(LEFT('[2]表二（录入表）'!$A$6:$A$1121,LEN($A164))=$A164))</f>
        <v>0</v>
      </c>
      <c r="E164" s="161">
        <f>SUMPRODUCT('[2]表二（录入表）'!E$6:E$1121*(LEFT('[2]表二（录入表）'!$A$6:$A$1121,LEN($A164))=$A164))</f>
        <v>0</v>
      </c>
      <c r="F164" s="162" t="str">
        <f t="shared" si="4"/>
        <v/>
      </c>
      <c r="G164" s="162" t="str">
        <f t="shared" si="5"/>
        <v/>
      </c>
    </row>
    <row r="165" s="142" customFormat="1" ht="15" spans="1:7">
      <c r="A165" s="160" t="s">
        <v>379</v>
      </c>
      <c r="B165" s="137" t="s">
        <v>380</v>
      </c>
      <c r="C165" s="161">
        <f>SUMPRODUCT('[2]表二（录入表）'!C$6:C$1121*(LEFT('[2]表二（录入表）'!$A$6:$A$1121,LEN($A165))=$A165))</f>
        <v>0</v>
      </c>
      <c r="D165" s="161">
        <f>SUMPRODUCT('[2]表二（录入表）'!D$6:D$1121*(LEFT('[2]表二（录入表）'!$A$6:$A$1121,LEN($A165))=$A165))</f>
        <v>673</v>
      </c>
      <c r="E165" s="161">
        <f>SUMPRODUCT('[2]表二（录入表）'!E$6:E$1121*(LEFT('[2]表二（录入表）'!$A$6:$A$1121,LEN($A165))=$A165))</f>
        <v>0</v>
      </c>
      <c r="F165" s="162" t="str">
        <f t="shared" si="4"/>
        <v/>
      </c>
      <c r="G165" s="162">
        <f t="shared" si="5"/>
        <v>0</v>
      </c>
    </row>
    <row r="166" s="142" customFormat="1" ht="15" spans="1:7">
      <c r="A166" s="160" t="s">
        <v>381</v>
      </c>
      <c r="B166" s="137" t="s">
        <v>382</v>
      </c>
      <c r="C166" s="161">
        <f>SUMPRODUCT('[2]表二（录入表）'!C$6:C$1121*(LEFT('[2]表二（录入表）'!$A$6:$A$1121,LEN($A166))=$A166))</f>
        <v>834</v>
      </c>
      <c r="D166" s="161">
        <f>SUMPRODUCT('[2]表二（录入表）'!D$6:D$1121*(LEFT('[2]表二（录入表）'!$A$6:$A$1121,LEN($A166))=$A166))</f>
        <v>3278</v>
      </c>
      <c r="E166" s="161">
        <f>SUMPRODUCT('[2]表二（录入表）'!E$6:E$1121*(LEFT('[2]表二（录入表）'!$A$6:$A$1121,LEN($A166))=$A166))</f>
        <v>977</v>
      </c>
      <c r="F166" s="162">
        <f t="shared" si="4"/>
        <v>1.17146282973621</v>
      </c>
      <c r="G166" s="162">
        <f t="shared" si="5"/>
        <v>0.298047589993899</v>
      </c>
    </row>
    <row r="167" s="142" customFormat="1" ht="15" spans="1:7">
      <c r="A167" s="160" t="s">
        <v>383</v>
      </c>
      <c r="B167" s="137" t="s">
        <v>384</v>
      </c>
      <c r="C167" s="161">
        <f>SUMPRODUCT('[2]表二（录入表）'!C$6:C$1121*(LEFT('[2]表二（录入表）'!$A$6:$A$1121,LEN($A167))=$A167))</f>
        <v>0</v>
      </c>
      <c r="D167" s="161">
        <f>SUMPRODUCT('[2]表二（录入表）'!D$6:D$1121*(LEFT('[2]表二（录入表）'!$A$6:$A$1121,LEN($A167))=$A167))</f>
        <v>0</v>
      </c>
      <c r="E167" s="161">
        <f>SUMPRODUCT('[2]表二（录入表）'!E$6:E$1121*(LEFT('[2]表二（录入表）'!$A$6:$A$1121,LEN($A167))=$A167))</f>
        <v>0</v>
      </c>
      <c r="F167" s="162" t="str">
        <f t="shared" si="4"/>
        <v/>
      </c>
      <c r="G167" s="162" t="str">
        <f t="shared" si="5"/>
        <v/>
      </c>
    </row>
    <row r="168" s="142" customFormat="1" ht="15" spans="1:7">
      <c r="A168" s="160" t="s">
        <v>385</v>
      </c>
      <c r="B168" s="137" t="s">
        <v>386</v>
      </c>
      <c r="C168" s="161">
        <f>SUMPRODUCT('[2]表二（录入表）'!C$6:C$1121*(LEFT('[2]表二（录入表）'!$A$6:$A$1121,LEN($A168))=$A168))</f>
        <v>0</v>
      </c>
      <c r="D168" s="161">
        <f>SUMPRODUCT('[2]表二（录入表）'!D$6:D$1121*(LEFT('[2]表二（录入表）'!$A$6:$A$1121,LEN($A168))=$A168))</f>
        <v>0</v>
      </c>
      <c r="E168" s="161">
        <f>SUMPRODUCT('[2]表二（录入表）'!E$6:E$1121*(LEFT('[2]表二（录入表）'!$A$6:$A$1121,LEN($A168))=$A168))</f>
        <v>0</v>
      </c>
      <c r="F168" s="162" t="str">
        <f t="shared" si="4"/>
        <v/>
      </c>
      <c r="G168" s="162" t="str">
        <f t="shared" si="5"/>
        <v/>
      </c>
    </row>
    <row r="169" s="142" customFormat="1" ht="15" spans="1:7">
      <c r="A169" s="160" t="s">
        <v>387</v>
      </c>
      <c r="B169" s="137" t="s">
        <v>388</v>
      </c>
      <c r="C169" s="161">
        <f>SUMPRODUCT('[2]表二（录入表）'!C$6:C$1121*(LEFT('[2]表二（录入表）'!$A$6:$A$1121,LEN($A169))=$A169))</f>
        <v>0</v>
      </c>
      <c r="D169" s="161">
        <f>SUMPRODUCT('[2]表二（录入表）'!D$6:D$1121*(LEFT('[2]表二（录入表）'!$A$6:$A$1121,LEN($A169))=$A169))</f>
        <v>0</v>
      </c>
      <c r="E169" s="161">
        <f>SUMPRODUCT('[2]表二（录入表）'!E$6:E$1121*(LEFT('[2]表二（录入表）'!$A$6:$A$1121,LEN($A169))=$A169))</f>
        <v>0</v>
      </c>
      <c r="F169" s="162" t="str">
        <f t="shared" si="4"/>
        <v/>
      </c>
      <c r="G169" s="162" t="str">
        <f t="shared" si="5"/>
        <v/>
      </c>
    </row>
    <row r="170" s="142" customFormat="1" ht="15" spans="1:7">
      <c r="A170" s="160" t="s">
        <v>389</v>
      </c>
      <c r="B170" s="137" t="s">
        <v>390</v>
      </c>
      <c r="C170" s="161">
        <f>SUMPRODUCT('[2]表二（录入表）'!C$6:C$1121*(LEFT('[2]表二（录入表）'!$A$6:$A$1121,LEN($A170))=$A170))</f>
        <v>334</v>
      </c>
      <c r="D170" s="161">
        <f>SUMPRODUCT('[2]表二（录入表）'!D$6:D$1121*(LEFT('[2]表二（录入表）'!$A$6:$A$1121,LEN($A170))=$A170))</f>
        <v>724</v>
      </c>
      <c r="E170" s="161">
        <f>SUMPRODUCT('[2]表二（录入表）'!E$6:E$1121*(LEFT('[2]表二（录入表）'!$A$6:$A$1121,LEN($A170))=$A170))</f>
        <v>477</v>
      </c>
      <c r="F170" s="162">
        <f t="shared" si="4"/>
        <v>1.42814371257485</v>
      </c>
      <c r="G170" s="162">
        <f t="shared" si="5"/>
        <v>0.658839779005525</v>
      </c>
    </row>
    <row r="171" s="142" customFormat="1" ht="15" spans="1:7">
      <c r="A171" s="160" t="s">
        <v>391</v>
      </c>
      <c r="B171" s="137" t="s">
        <v>392</v>
      </c>
      <c r="C171" s="161">
        <f>SUMPRODUCT('[2]表二（录入表）'!C$6:C$1121*(LEFT('[2]表二（录入表）'!$A$6:$A$1121,LEN($A171))=$A171))</f>
        <v>0</v>
      </c>
      <c r="D171" s="161">
        <f>SUMPRODUCT('[2]表二（录入表）'!D$6:D$1121*(LEFT('[2]表二（录入表）'!$A$6:$A$1121,LEN($A171))=$A171))</f>
        <v>0</v>
      </c>
      <c r="E171" s="161">
        <f>SUMPRODUCT('[2]表二（录入表）'!E$6:E$1121*(LEFT('[2]表二（录入表）'!$A$6:$A$1121,LEN($A171))=$A171))</f>
        <v>0</v>
      </c>
      <c r="F171" s="162" t="str">
        <f t="shared" si="4"/>
        <v/>
      </c>
      <c r="G171" s="162" t="str">
        <f t="shared" si="5"/>
        <v/>
      </c>
    </row>
    <row r="172" s="142" customFormat="1" ht="15" spans="1:7">
      <c r="A172" s="160" t="s">
        <v>393</v>
      </c>
      <c r="B172" s="137" t="s">
        <v>394</v>
      </c>
      <c r="C172" s="161">
        <f>SUMPRODUCT('[2]表二（录入表）'!C$6:C$1121*(LEFT('[2]表二（录入表）'!$A$6:$A$1121,LEN($A172))=$A172))</f>
        <v>500</v>
      </c>
      <c r="D172" s="161">
        <f>SUMPRODUCT('[2]表二（录入表）'!D$6:D$1121*(LEFT('[2]表二（录入表）'!$A$6:$A$1121,LEN($A172))=$A172))</f>
        <v>2554</v>
      </c>
      <c r="E172" s="161">
        <f>SUMPRODUCT('[2]表二（录入表）'!E$6:E$1121*(LEFT('[2]表二（录入表）'!$A$6:$A$1121,LEN($A172))=$A172))</f>
        <v>500</v>
      </c>
      <c r="F172" s="162">
        <f t="shared" si="4"/>
        <v>1</v>
      </c>
      <c r="G172" s="162">
        <f t="shared" si="5"/>
        <v>0.195771339075959</v>
      </c>
    </row>
    <row r="173" s="142" customFormat="1" ht="15" spans="1:7">
      <c r="A173" s="160" t="s">
        <v>395</v>
      </c>
      <c r="B173" s="137" t="s">
        <v>396</v>
      </c>
      <c r="C173" s="161">
        <f>SUMPRODUCT('[2]表二（录入表）'!C$6:C$1121*(LEFT('[2]表二（录入表）'!$A$6:$A$1121,LEN($A173))=$A173))</f>
        <v>0</v>
      </c>
      <c r="D173" s="161">
        <f>SUMPRODUCT('[2]表二（录入表）'!D$6:D$1121*(LEFT('[2]表二（录入表）'!$A$6:$A$1121,LEN($A173))=$A173))</f>
        <v>0</v>
      </c>
      <c r="E173" s="161">
        <f>SUMPRODUCT('[2]表二（录入表）'!E$6:E$1121*(LEFT('[2]表二（录入表）'!$A$6:$A$1121,LEN($A173))=$A173))</f>
        <v>0</v>
      </c>
      <c r="F173" s="162" t="str">
        <f t="shared" si="4"/>
        <v/>
      </c>
      <c r="G173" s="162" t="str">
        <f t="shared" si="5"/>
        <v/>
      </c>
    </row>
    <row r="174" s="142" customFormat="1" ht="15" spans="1:7">
      <c r="A174" s="160" t="s">
        <v>397</v>
      </c>
      <c r="B174" s="137" t="s">
        <v>398</v>
      </c>
      <c r="C174" s="161">
        <f>SUMPRODUCT('[2]表二（录入表）'!C$6:C$1121*(LEFT('[2]表二（录入表）'!$A$6:$A$1121,LEN($A174))=$A174))</f>
        <v>292</v>
      </c>
      <c r="D174" s="161">
        <f>SUMPRODUCT('[2]表二（录入表）'!D$6:D$1121*(LEFT('[2]表二（录入表）'!$A$6:$A$1121,LEN($A174))=$A174))</f>
        <v>406</v>
      </c>
      <c r="E174" s="161">
        <f>SUMPRODUCT('[2]表二（录入表）'!E$6:E$1121*(LEFT('[2]表二（录入表）'!$A$6:$A$1121,LEN($A174))=$A174))</f>
        <v>329</v>
      </c>
      <c r="F174" s="162">
        <f t="shared" si="4"/>
        <v>1.12671232876712</v>
      </c>
      <c r="G174" s="162">
        <f t="shared" si="5"/>
        <v>0.810344827586207</v>
      </c>
    </row>
    <row r="175" s="142" customFormat="1" ht="15" spans="1:7">
      <c r="A175" s="160" t="s">
        <v>399</v>
      </c>
      <c r="B175" s="137" t="s">
        <v>400</v>
      </c>
      <c r="C175" s="161">
        <f>SUMPRODUCT('[2]表二（录入表）'!C$6:C$1121*(LEFT('[2]表二（录入表）'!$A$6:$A$1121,LEN($A175))=$A175))</f>
        <v>292</v>
      </c>
      <c r="D175" s="161">
        <f>SUMPRODUCT('[2]表二（录入表）'!D$6:D$1121*(LEFT('[2]表二（录入表）'!$A$6:$A$1121,LEN($A175))=$A175))</f>
        <v>406</v>
      </c>
      <c r="E175" s="161">
        <f>SUMPRODUCT('[2]表二（录入表）'!E$6:E$1121*(LEFT('[2]表二（录入表）'!$A$6:$A$1121,LEN($A175))=$A175))</f>
        <v>325</v>
      </c>
      <c r="F175" s="162">
        <f t="shared" si="4"/>
        <v>1.11301369863014</v>
      </c>
      <c r="G175" s="162">
        <f t="shared" si="5"/>
        <v>0.800492610837438</v>
      </c>
    </row>
    <row r="176" s="142" customFormat="1" ht="15" spans="1:7">
      <c r="A176" s="160" t="s">
        <v>401</v>
      </c>
      <c r="B176" s="137" t="s">
        <v>402</v>
      </c>
      <c r="C176" s="161">
        <f>SUMPRODUCT('[2]表二（录入表）'!C$6:C$1121*(LEFT('[2]表二（录入表）'!$A$6:$A$1121,LEN($A176))=$A176))</f>
        <v>0</v>
      </c>
      <c r="D176" s="161">
        <f>SUMPRODUCT('[2]表二（录入表）'!D$6:D$1121*(LEFT('[2]表二（录入表）'!$A$6:$A$1121,LEN($A176))=$A176))</f>
        <v>0</v>
      </c>
      <c r="E176" s="161">
        <f>SUMPRODUCT('[2]表二（录入表）'!E$6:E$1121*(LEFT('[2]表二（录入表）'!$A$6:$A$1121,LEN($A176))=$A176))</f>
        <v>0</v>
      </c>
      <c r="F176" s="162" t="str">
        <f t="shared" si="4"/>
        <v/>
      </c>
      <c r="G176" s="162" t="str">
        <f t="shared" si="5"/>
        <v/>
      </c>
    </row>
    <row r="177" s="142" customFormat="1" ht="15" spans="1:7">
      <c r="A177" s="160" t="s">
        <v>403</v>
      </c>
      <c r="B177" s="137" t="s">
        <v>404</v>
      </c>
      <c r="C177" s="161">
        <f>SUMPRODUCT('[2]表二（录入表）'!C$6:C$1121*(LEFT('[2]表二（录入表）'!$A$6:$A$1121,LEN($A177))=$A177))</f>
        <v>0</v>
      </c>
      <c r="D177" s="161">
        <f>SUMPRODUCT('[2]表二（录入表）'!D$6:D$1121*(LEFT('[2]表二（录入表）'!$A$6:$A$1121,LEN($A177))=$A177))</f>
        <v>0</v>
      </c>
      <c r="E177" s="161">
        <f>SUMPRODUCT('[2]表二（录入表）'!E$6:E$1121*(LEFT('[2]表二（录入表）'!$A$6:$A$1121,LEN($A177))=$A177))</f>
        <v>4</v>
      </c>
      <c r="F177" s="162" t="str">
        <f t="shared" si="4"/>
        <v/>
      </c>
      <c r="G177" s="162" t="str">
        <f t="shared" si="5"/>
        <v/>
      </c>
    </row>
    <row r="178" s="142" customFormat="1" ht="15" spans="1:7">
      <c r="A178" s="160" t="s">
        <v>405</v>
      </c>
      <c r="B178" s="137" t="s">
        <v>406</v>
      </c>
      <c r="C178" s="161">
        <f>SUMPRODUCT('[2]表二（录入表）'!C$6:C$1121*(LEFT('[2]表二（录入表）'!$A$6:$A$1121,LEN($A178))=$A178))</f>
        <v>0</v>
      </c>
      <c r="D178" s="161">
        <f>SUMPRODUCT('[2]表二（录入表）'!D$6:D$1121*(LEFT('[2]表二（录入表）'!$A$6:$A$1121,LEN($A178))=$A178))</f>
        <v>0</v>
      </c>
      <c r="E178" s="161">
        <f>SUMPRODUCT('[2]表二（录入表）'!E$6:E$1121*(LEFT('[2]表二（录入表）'!$A$6:$A$1121,LEN($A178))=$A178))</f>
        <v>0</v>
      </c>
      <c r="F178" s="162" t="str">
        <f t="shared" si="4"/>
        <v/>
      </c>
      <c r="G178" s="162" t="str">
        <f t="shared" si="5"/>
        <v/>
      </c>
    </row>
    <row r="179" s="142" customFormat="1" ht="15" spans="1:7">
      <c r="A179" s="160" t="s">
        <v>407</v>
      </c>
      <c r="B179" s="137" t="s">
        <v>408</v>
      </c>
      <c r="C179" s="161">
        <f>SUMPRODUCT('[2]表二（录入表）'!C$6:C$1121*(LEFT('[2]表二（录入表）'!$A$6:$A$1121,LEN($A179))=$A179))</f>
        <v>0</v>
      </c>
      <c r="D179" s="161">
        <f>SUMPRODUCT('[2]表二（录入表）'!D$6:D$1121*(LEFT('[2]表二（录入表）'!$A$6:$A$1121,LEN($A179))=$A179))</f>
        <v>0</v>
      </c>
      <c r="E179" s="161">
        <f>SUMPRODUCT('[2]表二（录入表）'!E$6:E$1121*(LEFT('[2]表二（录入表）'!$A$6:$A$1121,LEN($A179))=$A179))</f>
        <v>0</v>
      </c>
      <c r="F179" s="162" t="str">
        <f t="shared" si="4"/>
        <v/>
      </c>
      <c r="G179" s="162" t="str">
        <f t="shared" si="5"/>
        <v/>
      </c>
    </row>
    <row r="180" s="142" customFormat="1" ht="15" spans="1:7">
      <c r="A180" s="160" t="s">
        <v>409</v>
      </c>
      <c r="B180" s="137" t="s">
        <v>410</v>
      </c>
      <c r="C180" s="161">
        <f>SUMPRODUCT('[2]表二（录入表）'!C$6:C$1121*(LEFT('[2]表二（录入表）'!$A$6:$A$1121,LEN($A180))=$A180))</f>
        <v>0</v>
      </c>
      <c r="D180" s="161">
        <f>SUMPRODUCT('[2]表二（录入表）'!D$6:D$1121*(LEFT('[2]表二（录入表）'!$A$6:$A$1121,LEN($A180))=$A180))</f>
        <v>0</v>
      </c>
      <c r="E180" s="161">
        <f>SUMPRODUCT('[2]表二（录入表）'!E$6:E$1121*(LEFT('[2]表二（录入表）'!$A$6:$A$1121,LEN($A180))=$A180))</f>
        <v>0</v>
      </c>
      <c r="F180" s="162" t="str">
        <f t="shared" si="4"/>
        <v/>
      </c>
      <c r="G180" s="162" t="str">
        <f t="shared" si="5"/>
        <v/>
      </c>
    </row>
    <row r="181" s="142" customFormat="1" ht="15" spans="1:7">
      <c r="A181" s="160" t="s">
        <v>411</v>
      </c>
      <c r="B181" s="137" t="s">
        <v>412</v>
      </c>
      <c r="C181" s="161">
        <f>SUMPRODUCT('[2]表二（录入表）'!C$6:C$1121*(LEFT('[2]表二（录入表）'!$A$6:$A$1121,LEN($A181))=$A181))</f>
        <v>0</v>
      </c>
      <c r="D181" s="161">
        <f>SUMPRODUCT('[2]表二（录入表）'!D$6:D$1121*(LEFT('[2]表二（录入表）'!$A$6:$A$1121,LEN($A181))=$A181))</f>
        <v>0</v>
      </c>
      <c r="E181" s="161">
        <f>SUMPRODUCT('[2]表二（录入表）'!E$6:E$1121*(LEFT('[2]表二（录入表）'!$A$6:$A$1121,LEN($A181))=$A181))</f>
        <v>0</v>
      </c>
      <c r="F181" s="162" t="str">
        <f t="shared" si="4"/>
        <v/>
      </c>
      <c r="G181" s="162" t="str">
        <f t="shared" si="5"/>
        <v/>
      </c>
    </row>
    <row r="182" s="142" customFormat="1" ht="15" spans="1:7">
      <c r="A182" s="160" t="s">
        <v>413</v>
      </c>
      <c r="B182" s="137" t="s">
        <v>414</v>
      </c>
      <c r="C182" s="161">
        <f>SUMPRODUCT('[2]表二（录入表）'!C$6:C$1121*(LEFT('[2]表二（录入表）'!$A$6:$A$1121,LEN($A182))=$A182))</f>
        <v>0</v>
      </c>
      <c r="D182" s="161">
        <f>SUMPRODUCT('[2]表二（录入表）'!D$6:D$1121*(LEFT('[2]表二（录入表）'!$A$6:$A$1121,LEN($A182))=$A182))</f>
        <v>0</v>
      </c>
      <c r="E182" s="161">
        <f>SUMPRODUCT('[2]表二（录入表）'!E$6:E$1121*(LEFT('[2]表二（录入表）'!$A$6:$A$1121,LEN($A182))=$A182))</f>
        <v>0</v>
      </c>
      <c r="F182" s="162" t="str">
        <f t="shared" si="4"/>
        <v/>
      </c>
      <c r="G182" s="162" t="str">
        <f t="shared" si="5"/>
        <v/>
      </c>
    </row>
    <row r="183" s="142" customFormat="1" ht="15" spans="1:7">
      <c r="A183" s="160" t="s">
        <v>415</v>
      </c>
      <c r="B183" s="137" t="s">
        <v>416</v>
      </c>
      <c r="C183" s="161">
        <f>SUMPRODUCT('[2]表二（录入表）'!C$6:C$1121*(LEFT('[2]表二（录入表）'!$A$6:$A$1121,LEN($A183))=$A183))</f>
        <v>0</v>
      </c>
      <c r="D183" s="161">
        <f>SUMPRODUCT('[2]表二（录入表）'!D$6:D$1121*(LEFT('[2]表二（录入表）'!$A$6:$A$1121,LEN($A183))=$A183))</f>
        <v>0</v>
      </c>
      <c r="E183" s="161">
        <f>SUMPRODUCT('[2]表二（录入表）'!E$6:E$1121*(LEFT('[2]表二（录入表）'!$A$6:$A$1121,LEN($A183))=$A183))</f>
        <v>0</v>
      </c>
      <c r="F183" s="162" t="str">
        <f t="shared" si="4"/>
        <v/>
      </c>
      <c r="G183" s="162" t="str">
        <f t="shared" si="5"/>
        <v/>
      </c>
    </row>
    <row r="184" s="142" customFormat="1" ht="15" spans="1:7">
      <c r="A184" s="160" t="s">
        <v>417</v>
      </c>
      <c r="B184" s="137" t="s">
        <v>418</v>
      </c>
      <c r="C184" s="161">
        <f>SUMPRODUCT('[2]表二（录入表）'!C$6:C$1121*(LEFT('[2]表二（录入表）'!$A$6:$A$1121,LEN($A184))=$A184))</f>
        <v>0</v>
      </c>
      <c r="D184" s="161">
        <f>SUMPRODUCT('[2]表二（录入表）'!D$6:D$1121*(LEFT('[2]表二（录入表）'!$A$6:$A$1121,LEN($A184))=$A184))</f>
        <v>0</v>
      </c>
      <c r="E184" s="161">
        <f>SUMPRODUCT('[2]表二（录入表）'!E$6:E$1121*(LEFT('[2]表二（录入表）'!$A$6:$A$1121,LEN($A184))=$A184))</f>
        <v>33</v>
      </c>
      <c r="F184" s="162" t="str">
        <f t="shared" si="4"/>
        <v/>
      </c>
      <c r="G184" s="162" t="str">
        <f t="shared" si="5"/>
        <v/>
      </c>
    </row>
    <row r="185" s="142" customFormat="1" ht="15" spans="1:7">
      <c r="A185" s="160" t="s">
        <v>419</v>
      </c>
      <c r="B185" s="137" t="s">
        <v>420</v>
      </c>
      <c r="C185" s="161">
        <f>SUMPRODUCT('[2]表二（录入表）'!C$6:C$1121*(LEFT('[2]表二（录入表）'!$A$6:$A$1121,LEN($A185))=$A185))</f>
        <v>0</v>
      </c>
      <c r="D185" s="161">
        <f>SUMPRODUCT('[2]表二（录入表）'!D$6:D$1121*(LEFT('[2]表二（录入表）'!$A$6:$A$1121,LEN($A185))=$A185))</f>
        <v>0</v>
      </c>
      <c r="E185" s="161">
        <f>SUMPRODUCT('[2]表二（录入表）'!E$6:E$1121*(LEFT('[2]表二（录入表）'!$A$6:$A$1121,LEN($A185))=$A185))</f>
        <v>33</v>
      </c>
      <c r="F185" s="162" t="str">
        <f t="shared" si="4"/>
        <v/>
      </c>
      <c r="G185" s="162" t="str">
        <f t="shared" si="5"/>
        <v/>
      </c>
    </row>
    <row r="186" s="142" customFormat="1" ht="15" spans="1:7">
      <c r="A186" s="160" t="s">
        <v>421</v>
      </c>
      <c r="B186" s="137" t="s">
        <v>422</v>
      </c>
      <c r="C186" s="161">
        <f>SUMPRODUCT('[2]表二（录入表）'!C$6:C$1121*(LEFT('[2]表二（录入表）'!$A$6:$A$1121,LEN($A186))=$A186))</f>
        <v>0</v>
      </c>
      <c r="D186" s="161">
        <f>SUMPRODUCT('[2]表二（录入表）'!D$6:D$1121*(LEFT('[2]表二（录入表）'!$A$6:$A$1121,LEN($A186))=$A186))</f>
        <v>0</v>
      </c>
      <c r="E186" s="161">
        <f>SUMPRODUCT('[2]表二（录入表）'!E$6:E$1121*(LEFT('[2]表二（录入表）'!$A$6:$A$1121,LEN($A186))=$A186))</f>
        <v>0</v>
      </c>
      <c r="F186" s="162" t="str">
        <f t="shared" si="4"/>
        <v/>
      </c>
      <c r="G186" s="162" t="str">
        <f t="shared" si="5"/>
        <v/>
      </c>
    </row>
    <row r="187" s="142" customFormat="1" ht="15" spans="1:7">
      <c r="A187" s="160" t="s">
        <v>423</v>
      </c>
      <c r="B187" s="137" t="s">
        <v>424</v>
      </c>
      <c r="C187" s="161">
        <f>SUMPRODUCT('[2]表二（录入表）'!C$6:C$1121*(LEFT('[2]表二（录入表）'!$A$6:$A$1121,LEN($A187))=$A187))</f>
        <v>0</v>
      </c>
      <c r="D187" s="161">
        <f>SUMPRODUCT('[2]表二（录入表）'!D$6:D$1121*(LEFT('[2]表二（录入表）'!$A$6:$A$1121,LEN($A187))=$A187))</f>
        <v>0</v>
      </c>
      <c r="E187" s="161">
        <f>SUMPRODUCT('[2]表二（录入表）'!E$6:E$1121*(LEFT('[2]表二（录入表）'!$A$6:$A$1121,LEN($A187))=$A187))</f>
        <v>0</v>
      </c>
      <c r="F187" s="162" t="str">
        <f t="shared" si="4"/>
        <v/>
      </c>
      <c r="G187" s="162" t="str">
        <f t="shared" si="5"/>
        <v/>
      </c>
    </row>
    <row r="188" s="142" customFormat="1" ht="15" spans="1:7">
      <c r="A188" s="160" t="s">
        <v>425</v>
      </c>
      <c r="B188" s="137" t="s">
        <v>426</v>
      </c>
      <c r="C188" s="161">
        <f>SUMPRODUCT('[2]表二（录入表）'!C$6:C$1121*(LEFT('[2]表二（录入表）'!$A$6:$A$1121,LEN($A188))=$A188))</f>
        <v>0</v>
      </c>
      <c r="D188" s="161">
        <f>SUMPRODUCT('[2]表二（录入表）'!D$6:D$1121*(LEFT('[2]表二（录入表）'!$A$6:$A$1121,LEN($A188))=$A188))</f>
        <v>0</v>
      </c>
      <c r="E188" s="161">
        <f>SUMPRODUCT('[2]表二（录入表）'!E$6:E$1121*(LEFT('[2]表二（录入表）'!$A$6:$A$1121,LEN($A188))=$A188))</f>
        <v>0</v>
      </c>
      <c r="F188" s="162" t="str">
        <f t="shared" si="4"/>
        <v/>
      </c>
      <c r="G188" s="162" t="str">
        <f t="shared" si="5"/>
        <v/>
      </c>
    </row>
    <row r="189" s="142" customFormat="1" ht="15" spans="1:7">
      <c r="A189" s="160" t="s">
        <v>427</v>
      </c>
      <c r="B189" s="137" t="s">
        <v>428</v>
      </c>
      <c r="C189" s="161">
        <f>SUMPRODUCT('[2]表二（录入表）'!C$6:C$1121*(LEFT('[2]表二（录入表）'!$A$6:$A$1121,LEN($A189))=$A189))</f>
        <v>0</v>
      </c>
      <c r="D189" s="161">
        <f>SUMPRODUCT('[2]表二（录入表）'!D$6:D$1121*(LEFT('[2]表二（录入表）'!$A$6:$A$1121,LEN($A189))=$A189))</f>
        <v>0</v>
      </c>
      <c r="E189" s="161">
        <f>SUMPRODUCT('[2]表二（录入表）'!E$6:E$1121*(LEFT('[2]表二（录入表）'!$A$6:$A$1121,LEN($A189))=$A189))</f>
        <v>0</v>
      </c>
      <c r="F189" s="162" t="str">
        <f t="shared" si="4"/>
        <v/>
      </c>
      <c r="G189" s="162" t="str">
        <f t="shared" si="5"/>
        <v/>
      </c>
    </row>
    <row r="190" s="142" customFormat="1" ht="15" spans="1:7">
      <c r="A190" s="160" t="s">
        <v>429</v>
      </c>
      <c r="B190" s="137" t="s">
        <v>354</v>
      </c>
      <c r="C190" s="161">
        <f>SUMPRODUCT('[2]表二（录入表）'!C$6:C$1121*(LEFT('[2]表二（录入表）'!$A$6:$A$1121,LEN($A190))=$A190))</f>
        <v>0</v>
      </c>
      <c r="D190" s="161">
        <f>SUMPRODUCT('[2]表二（录入表）'!D$6:D$1121*(LEFT('[2]表二（录入表）'!$A$6:$A$1121,LEN($A190))=$A190))</f>
        <v>0</v>
      </c>
      <c r="E190" s="161">
        <f>SUMPRODUCT('[2]表二（录入表）'!E$6:E$1121*(LEFT('[2]表二（录入表）'!$A$6:$A$1121,LEN($A190))=$A190))</f>
        <v>0</v>
      </c>
      <c r="F190" s="162" t="str">
        <f t="shared" si="4"/>
        <v/>
      </c>
      <c r="G190" s="162" t="str">
        <f t="shared" si="5"/>
        <v/>
      </c>
    </row>
    <row r="191" s="142" customFormat="1" ht="15" spans="1:7">
      <c r="A191" s="160" t="s">
        <v>430</v>
      </c>
      <c r="B191" s="137" t="s">
        <v>431</v>
      </c>
      <c r="C191" s="161">
        <f>SUMPRODUCT('[2]表二（录入表）'!C$6:C$1121*(LEFT('[2]表二（录入表）'!$A$6:$A$1121,LEN($A191))=$A191))</f>
        <v>0</v>
      </c>
      <c r="D191" s="161">
        <f>SUMPRODUCT('[2]表二（录入表）'!D$6:D$1121*(LEFT('[2]表二（录入表）'!$A$6:$A$1121,LEN($A191))=$A191))</f>
        <v>0</v>
      </c>
      <c r="E191" s="161">
        <f>SUMPRODUCT('[2]表二（录入表）'!E$6:E$1121*(LEFT('[2]表二（录入表）'!$A$6:$A$1121,LEN($A191))=$A191))</f>
        <v>0</v>
      </c>
      <c r="F191" s="162" t="str">
        <f t="shared" si="4"/>
        <v/>
      </c>
      <c r="G191" s="162" t="str">
        <f t="shared" si="5"/>
        <v/>
      </c>
    </row>
    <row r="192" s="142" customFormat="1" ht="15" spans="1:7">
      <c r="A192" s="160" t="s">
        <v>432</v>
      </c>
      <c r="B192" s="137" t="s">
        <v>433</v>
      </c>
      <c r="C192" s="161">
        <f>SUMPRODUCT('[2]表二（录入表）'!C$6:C$1121*(LEFT('[2]表二（录入表）'!$A$6:$A$1121,LEN($A192))=$A192))</f>
        <v>0</v>
      </c>
      <c r="D192" s="161">
        <f>SUMPRODUCT('[2]表二（录入表）'!D$6:D$1121*(LEFT('[2]表二（录入表）'!$A$6:$A$1121,LEN($A192))=$A192))</f>
        <v>0</v>
      </c>
      <c r="E192" s="161">
        <f>SUMPRODUCT('[2]表二（录入表）'!E$6:E$1121*(LEFT('[2]表二（录入表）'!$A$6:$A$1121,LEN($A192))=$A192))</f>
        <v>0</v>
      </c>
      <c r="F192" s="162" t="str">
        <f t="shared" si="4"/>
        <v/>
      </c>
      <c r="G192" s="162" t="str">
        <f t="shared" si="5"/>
        <v/>
      </c>
    </row>
    <row r="193" s="142" customFormat="1" ht="15" spans="1:7">
      <c r="A193" s="160" t="s">
        <v>434</v>
      </c>
      <c r="B193" s="137" t="s">
        <v>435</v>
      </c>
      <c r="C193" s="161">
        <f>SUMPRODUCT('[2]表二（录入表）'!C$6:C$1121*(LEFT('[2]表二（录入表）'!$A$6:$A$1121,LEN($A193))=$A193))</f>
        <v>0</v>
      </c>
      <c r="D193" s="161">
        <f>SUMPRODUCT('[2]表二（录入表）'!D$6:D$1121*(LEFT('[2]表二（录入表）'!$A$6:$A$1121,LEN($A193))=$A193))</f>
        <v>0</v>
      </c>
      <c r="E193" s="161">
        <f>SUMPRODUCT('[2]表二（录入表）'!E$6:E$1121*(LEFT('[2]表二（录入表）'!$A$6:$A$1121,LEN($A193))=$A193))</f>
        <v>0</v>
      </c>
      <c r="F193" s="162" t="str">
        <f t="shared" si="4"/>
        <v/>
      </c>
      <c r="G193" s="162" t="str">
        <f t="shared" si="5"/>
        <v/>
      </c>
    </row>
    <row r="194" s="142" customFormat="1" ht="15" spans="1:7">
      <c r="A194" s="160" t="s">
        <v>436</v>
      </c>
      <c r="B194" s="137" t="s">
        <v>437</v>
      </c>
      <c r="C194" s="161">
        <f>SUMPRODUCT('[2]表二（录入表）'!C$6:C$1121*(LEFT('[2]表二（录入表）'!$A$6:$A$1121,LEN($A194))=$A194))</f>
        <v>2932</v>
      </c>
      <c r="D194" s="161">
        <f>SUMPRODUCT('[2]表二（录入表）'!D$6:D$1121*(LEFT('[2]表二（录入表）'!$A$6:$A$1121,LEN($A194))=$A194))</f>
        <v>5592</v>
      </c>
      <c r="E194" s="161">
        <f>SUMPRODUCT('[2]表二（录入表）'!E$6:E$1121*(LEFT('[2]表二（录入表）'!$A$6:$A$1121,LEN($A194))=$A194))</f>
        <v>3388</v>
      </c>
      <c r="F194" s="162">
        <f t="shared" si="4"/>
        <v>1.15552523874488</v>
      </c>
      <c r="G194" s="162">
        <f t="shared" si="5"/>
        <v>0.605865522174535</v>
      </c>
    </row>
    <row r="195" s="142" customFormat="1" ht="15" spans="1:7">
      <c r="A195" s="160" t="s">
        <v>438</v>
      </c>
      <c r="B195" s="137" t="s">
        <v>439</v>
      </c>
      <c r="C195" s="161">
        <f>SUMPRODUCT('[2]表二（录入表）'!C$6:C$1121*(LEFT('[2]表二（录入表）'!$A$6:$A$1121,LEN($A195))=$A195))</f>
        <v>2704</v>
      </c>
      <c r="D195" s="161">
        <f>SUMPRODUCT('[2]表二（录入表）'!D$6:D$1121*(LEFT('[2]表二（录入表）'!$A$6:$A$1121,LEN($A195))=$A195))</f>
        <v>5387</v>
      </c>
      <c r="E195" s="161">
        <f>SUMPRODUCT('[2]表二（录入表）'!E$6:E$1121*(LEFT('[2]表二（录入表）'!$A$6:$A$1121,LEN($A195))=$A195))</f>
        <v>3157</v>
      </c>
      <c r="F195" s="162">
        <f t="shared" si="4"/>
        <v>1.16752958579882</v>
      </c>
      <c r="G195" s="162">
        <f t="shared" si="5"/>
        <v>0.586040467792835</v>
      </c>
    </row>
    <row r="196" s="142" customFormat="1" ht="15" spans="1:7">
      <c r="A196" s="160" t="s">
        <v>440</v>
      </c>
      <c r="B196" s="137" t="s">
        <v>441</v>
      </c>
      <c r="C196" s="161">
        <f>SUMPRODUCT('[2]表二（录入表）'!C$6:C$1121*(LEFT('[2]表二（录入表）'!$A$6:$A$1121,LEN($A196))=$A196))</f>
        <v>228</v>
      </c>
      <c r="D196" s="161">
        <f>SUMPRODUCT('[2]表二（录入表）'!D$6:D$1121*(LEFT('[2]表二（录入表）'!$A$6:$A$1121,LEN($A196))=$A196))</f>
        <v>205</v>
      </c>
      <c r="E196" s="161">
        <f>SUMPRODUCT('[2]表二（录入表）'!E$6:E$1121*(LEFT('[2]表二（录入表）'!$A$6:$A$1121,LEN($A196))=$A196))</f>
        <v>231</v>
      </c>
      <c r="F196" s="162">
        <f t="shared" si="4"/>
        <v>1.01315789473684</v>
      </c>
      <c r="G196" s="162">
        <f t="shared" si="5"/>
        <v>1.12682926829268</v>
      </c>
    </row>
    <row r="197" s="142" customFormat="1" ht="15" spans="1:7">
      <c r="A197" s="160" t="s">
        <v>442</v>
      </c>
      <c r="B197" s="137" t="s">
        <v>443</v>
      </c>
      <c r="C197" s="161">
        <f>SUMPRODUCT('[2]表二（录入表）'!C$6:C$1121*(LEFT('[2]表二（录入表）'!$A$6:$A$1121,LEN($A197))=$A197))</f>
        <v>0</v>
      </c>
      <c r="D197" s="161">
        <f>SUMPRODUCT('[2]表二（录入表）'!D$6:D$1121*(LEFT('[2]表二（录入表）'!$A$6:$A$1121,LEN($A197))=$A197))</f>
        <v>0</v>
      </c>
      <c r="E197" s="161">
        <f>SUMPRODUCT('[2]表二（录入表）'!E$6:E$1121*(LEFT('[2]表二（录入表）'!$A$6:$A$1121,LEN($A197))=$A197))</f>
        <v>0</v>
      </c>
      <c r="F197" s="162" t="str">
        <f t="shared" si="4"/>
        <v/>
      </c>
      <c r="G197" s="162" t="str">
        <f t="shared" si="5"/>
        <v/>
      </c>
    </row>
    <row r="198" s="142" customFormat="1" ht="15" spans="1:7">
      <c r="A198" s="160" t="s">
        <v>444</v>
      </c>
      <c r="B198" s="137" t="s">
        <v>445</v>
      </c>
      <c r="C198" s="161">
        <f>SUMPRODUCT('[2]表二（录入表）'!C$6:C$1121*(LEFT('[2]表二（录入表）'!$A$6:$A$1121,LEN($A198))=$A198))</f>
        <v>11483</v>
      </c>
      <c r="D198" s="161">
        <f>SUMPRODUCT('[2]表二（录入表）'!D$6:D$1121*(LEFT('[2]表二（录入表）'!$A$6:$A$1121,LEN($A198))=$A198))</f>
        <v>11961</v>
      </c>
      <c r="E198" s="161">
        <f>SUMPRODUCT('[2]表二（录入表）'!E$6:E$1121*(LEFT('[2]表二（录入表）'!$A$6:$A$1121,LEN($A198))=$A198))</f>
        <v>13059</v>
      </c>
      <c r="F198" s="162">
        <f t="shared" ref="F198:F222" si="6">IFERROR($E198/C198,"")</f>
        <v>1.13724636419054</v>
      </c>
      <c r="G198" s="162">
        <f t="shared" ref="G198:G222" si="7">IFERROR($E198/D198,"")</f>
        <v>1.09179834462002</v>
      </c>
    </row>
    <row r="199" s="142" customFormat="1" ht="15" spans="1:7">
      <c r="A199" s="160" t="s">
        <v>446</v>
      </c>
      <c r="B199" s="137" t="s">
        <v>447</v>
      </c>
      <c r="C199" s="161">
        <f>SUMPRODUCT('[2]表二（录入表）'!C$6:C$1121*(LEFT('[2]表二（录入表）'!$A$6:$A$1121,LEN($A199))=$A199))</f>
        <v>127</v>
      </c>
      <c r="D199" s="161">
        <f>SUMPRODUCT('[2]表二（录入表）'!D$6:D$1121*(LEFT('[2]表二（录入表）'!$A$6:$A$1121,LEN($A199))=$A199))</f>
        <v>1762</v>
      </c>
      <c r="E199" s="161">
        <f>SUMPRODUCT('[2]表二（录入表）'!E$6:E$1121*(LEFT('[2]表二（录入表）'!$A$6:$A$1121,LEN($A199))=$A199))</f>
        <v>416</v>
      </c>
      <c r="F199" s="162">
        <f t="shared" si="6"/>
        <v>3.2755905511811</v>
      </c>
      <c r="G199" s="162">
        <f t="shared" si="7"/>
        <v>0.236095346197503</v>
      </c>
    </row>
    <row r="200" s="142" customFormat="1" ht="15" spans="1:7">
      <c r="A200" s="160" t="s">
        <v>448</v>
      </c>
      <c r="B200" s="137" t="s">
        <v>449</v>
      </c>
      <c r="C200" s="161">
        <f>SUMPRODUCT('[2]表二（录入表）'!C$6:C$1121*(LEFT('[2]表二（录入表）'!$A$6:$A$1121,LEN($A200))=$A200))</f>
        <v>11356</v>
      </c>
      <c r="D200" s="161">
        <f>SUMPRODUCT('[2]表二（录入表）'!D$6:D$1121*(LEFT('[2]表二（录入表）'!$A$6:$A$1121,LEN($A200))=$A200))</f>
        <v>10199</v>
      </c>
      <c r="E200" s="161">
        <f>SUMPRODUCT('[2]表二（录入表）'!E$6:E$1121*(LEFT('[2]表二（录入表）'!$A$6:$A$1121,LEN($A200))=$A200))</f>
        <v>12643</v>
      </c>
      <c r="F200" s="162">
        <f t="shared" si="6"/>
        <v>1.11333215921099</v>
      </c>
      <c r="G200" s="162">
        <f t="shared" si="7"/>
        <v>1.23963133640553</v>
      </c>
    </row>
    <row r="201" s="142" customFormat="1" ht="15" spans="1:7">
      <c r="A201" s="160" t="s">
        <v>450</v>
      </c>
      <c r="B201" s="137" t="s">
        <v>451</v>
      </c>
      <c r="C201" s="161">
        <f>SUMPRODUCT('[2]表二（录入表）'!C$6:C$1121*(LEFT('[2]表二（录入表）'!$A$6:$A$1121,LEN($A201))=$A201))</f>
        <v>0</v>
      </c>
      <c r="D201" s="161">
        <f>SUMPRODUCT('[2]表二（录入表）'!D$6:D$1121*(LEFT('[2]表二（录入表）'!$A$6:$A$1121,LEN($A201))=$A201))</f>
        <v>0</v>
      </c>
      <c r="E201" s="161">
        <f>SUMPRODUCT('[2]表二（录入表）'!E$6:E$1121*(LEFT('[2]表二（录入表）'!$A$6:$A$1121,LEN($A201))=$A201))</f>
        <v>0</v>
      </c>
      <c r="F201" s="162" t="str">
        <f t="shared" si="6"/>
        <v/>
      </c>
      <c r="G201" s="162" t="str">
        <f t="shared" si="7"/>
        <v/>
      </c>
    </row>
    <row r="202" s="142" customFormat="1" ht="15" spans="1:7">
      <c r="A202" s="160" t="s">
        <v>452</v>
      </c>
      <c r="B202" s="137" t="s">
        <v>453</v>
      </c>
      <c r="C202" s="161">
        <f>SUMPRODUCT('[2]表二（录入表）'!C$6:C$1121*(LEFT('[2]表二（录入表）'!$A$6:$A$1121,LEN($A202))=$A202))</f>
        <v>1315</v>
      </c>
      <c r="D202" s="161">
        <f>SUMPRODUCT('[2]表二（录入表）'!D$6:D$1121*(LEFT('[2]表二（录入表）'!$A$6:$A$1121,LEN($A202))=$A202))</f>
        <v>1949</v>
      </c>
      <c r="E202" s="161">
        <f>SUMPRODUCT('[2]表二（录入表）'!E$6:E$1121*(LEFT('[2]表二（录入表）'!$A$6:$A$1121,LEN($A202))=$A202))</f>
        <v>804</v>
      </c>
      <c r="F202" s="162">
        <f t="shared" si="6"/>
        <v>0.611406844106464</v>
      </c>
      <c r="G202" s="162">
        <f t="shared" si="7"/>
        <v>0.412519240636224</v>
      </c>
    </row>
    <row r="203" s="142" customFormat="1" ht="15" spans="1:7">
      <c r="A203" s="160" t="s">
        <v>454</v>
      </c>
      <c r="B203" s="137" t="s">
        <v>455</v>
      </c>
      <c r="C203" s="161">
        <f>SUMPRODUCT('[2]表二（录入表）'!C$6:C$1121*(LEFT('[2]表二（录入表）'!$A$6:$A$1121,LEN($A203))=$A203))</f>
        <v>1315</v>
      </c>
      <c r="D203" s="161">
        <f>SUMPRODUCT('[2]表二（录入表）'!D$6:D$1121*(LEFT('[2]表二（录入表）'!$A$6:$A$1121,LEN($A203))=$A203))</f>
        <v>1949</v>
      </c>
      <c r="E203" s="161">
        <f>SUMPRODUCT('[2]表二（录入表）'!E$6:E$1121*(LEFT('[2]表二（录入表）'!$A$6:$A$1121,LEN($A203))=$A203))</f>
        <v>804</v>
      </c>
      <c r="F203" s="162">
        <f t="shared" si="6"/>
        <v>0.611406844106464</v>
      </c>
      <c r="G203" s="162">
        <f t="shared" si="7"/>
        <v>0.412519240636224</v>
      </c>
    </row>
    <row r="204" s="142" customFormat="1" ht="15" spans="1:7">
      <c r="A204" s="160" t="s">
        <v>456</v>
      </c>
      <c r="B204" s="137" t="s">
        <v>457</v>
      </c>
      <c r="C204" s="161">
        <f>SUMPRODUCT('[2]表二（录入表）'!C$6:C$1121*(LEFT('[2]表二（录入表）'!$A$6:$A$1121,LEN($A204))=$A204))</f>
        <v>0</v>
      </c>
      <c r="D204" s="161">
        <f>SUMPRODUCT('[2]表二（录入表）'!D$6:D$1121*(LEFT('[2]表二（录入表）'!$A$6:$A$1121,LEN($A204))=$A204))</f>
        <v>0</v>
      </c>
      <c r="E204" s="161">
        <f>SUMPRODUCT('[2]表二（录入表）'!E$6:E$1121*(LEFT('[2]表二（录入表）'!$A$6:$A$1121,LEN($A204))=$A204))</f>
        <v>0</v>
      </c>
      <c r="F204" s="162" t="str">
        <f t="shared" si="6"/>
        <v/>
      </c>
      <c r="G204" s="162" t="str">
        <f t="shared" si="7"/>
        <v/>
      </c>
    </row>
    <row r="205" s="142" customFormat="1" ht="15" spans="1:7">
      <c r="A205" s="160" t="s">
        <v>458</v>
      </c>
      <c r="B205" s="137" t="s">
        <v>459</v>
      </c>
      <c r="C205" s="161">
        <f>SUMPRODUCT('[2]表二（录入表）'!C$6:C$1121*(LEFT('[2]表二（录入表）'!$A$6:$A$1121,LEN($A205))=$A205))</f>
        <v>0</v>
      </c>
      <c r="D205" s="161">
        <f>SUMPRODUCT('[2]表二（录入表）'!D$6:D$1121*(LEFT('[2]表二（录入表）'!$A$6:$A$1121,LEN($A205))=$A205))</f>
        <v>0</v>
      </c>
      <c r="E205" s="161">
        <f>SUMPRODUCT('[2]表二（录入表）'!E$6:E$1121*(LEFT('[2]表二（录入表）'!$A$6:$A$1121,LEN($A205))=$A205))</f>
        <v>0</v>
      </c>
      <c r="F205" s="162" t="str">
        <f t="shared" si="6"/>
        <v/>
      </c>
      <c r="G205" s="162" t="str">
        <f t="shared" si="7"/>
        <v/>
      </c>
    </row>
    <row r="206" s="142" customFormat="1" ht="15" customHeight="1" spans="1:7">
      <c r="A206" s="160" t="s">
        <v>460</v>
      </c>
      <c r="B206" s="137" t="s">
        <v>461</v>
      </c>
      <c r="C206" s="161">
        <f>SUMPRODUCT('[2]表二（录入表）'!C$6:C$1121*(LEFT('[2]表二（录入表）'!$A$6:$A$1121,LEN($A206))=$A206))</f>
        <v>0</v>
      </c>
      <c r="D206" s="161">
        <f>SUMPRODUCT('[2]表二（录入表）'!D$6:D$1121*(LEFT('[2]表二（录入表）'!$A$6:$A$1121,LEN($A206))=$A206))</f>
        <v>0</v>
      </c>
      <c r="E206" s="161">
        <f>SUMPRODUCT('[2]表二（录入表）'!E$6:E$1121*(LEFT('[2]表二（录入表）'!$A$6:$A$1121,LEN($A206))=$A206))</f>
        <v>0</v>
      </c>
      <c r="F206" s="162" t="str">
        <f t="shared" si="6"/>
        <v/>
      </c>
      <c r="G206" s="162" t="str">
        <f t="shared" si="7"/>
        <v/>
      </c>
    </row>
    <row r="207" s="142" customFormat="1" ht="16" customHeight="1" spans="1:7">
      <c r="A207" s="160" t="s">
        <v>462</v>
      </c>
      <c r="B207" s="137" t="s">
        <v>463</v>
      </c>
      <c r="C207" s="161">
        <f>SUMPRODUCT('[2]表二（录入表）'!C$6:C$1121*(LEFT('[2]表二（录入表）'!$A$6:$A$1121,LEN($A207))=$A207))</f>
        <v>3987</v>
      </c>
      <c r="D207" s="161">
        <f>SUMPRODUCT('[2]表二（录入表）'!D$6:D$1121*(LEFT('[2]表二（录入表）'!$A$6:$A$1121,LEN($A207))=$A207))</f>
        <v>8958</v>
      </c>
      <c r="E207" s="161">
        <f>SUMPRODUCT('[2]表二（录入表）'!E$6:E$1121*(LEFT('[2]表二（录入表）'!$A$6:$A$1121,LEN($A207))=$A207))</f>
        <v>3870</v>
      </c>
      <c r="F207" s="162">
        <f t="shared" si="6"/>
        <v>0.970654627539503</v>
      </c>
      <c r="G207" s="162">
        <f t="shared" si="7"/>
        <v>0.432016075016745</v>
      </c>
    </row>
    <row r="208" s="142" customFormat="1" ht="15" spans="1:7">
      <c r="A208" s="160" t="s">
        <v>464</v>
      </c>
      <c r="B208" s="137" t="s">
        <v>465</v>
      </c>
      <c r="C208" s="161">
        <f>SUMPRODUCT('[2]表二（录入表）'!C$6:C$1121*(LEFT('[2]表二（录入表）'!$A$6:$A$1121,LEN($A208))=$A208))</f>
        <v>602</v>
      </c>
      <c r="D208" s="161">
        <f>SUMPRODUCT('[2]表二（录入表）'!D$6:D$1121*(LEFT('[2]表二（录入表）'!$A$6:$A$1121,LEN($A208))=$A208))</f>
        <v>1353</v>
      </c>
      <c r="E208" s="161">
        <f>SUMPRODUCT('[2]表二（录入表）'!E$6:E$1121*(LEFT('[2]表二（录入表）'!$A$6:$A$1121,LEN($A208))=$A208))</f>
        <v>615</v>
      </c>
      <c r="F208" s="162">
        <f t="shared" si="6"/>
        <v>1.02159468438538</v>
      </c>
      <c r="G208" s="162">
        <f t="shared" si="7"/>
        <v>0.454545454545455</v>
      </c>
    </row>
    <row r="209" s="142" customFormat="1" ht="15" spans="1:7">
      <c r="A209" s="160" t="s">
        <v>466</v>
      </c>
      <c r="B209" s="137" t="s">
        <v>467</v>
      </c>
      <c r="C209" s="161">
        <f>SUMPRODUCT('[2]表二（录入表）'!C$6:C$1121*(LEFT('[2]表二（录入表）'!$A$6:$A$1121,LEN($A209))=$A209))</f>
        <v>3385</v>
      </c>
      <c r="D209" s="161">
        <f>SUMPRODUCT('[2]表二（录入表）'!D$6:D$1121*(LEFT('[2]表二（录入表）'!$A$6:$A$1121,LEN($A209))=$A209))</f>
        <v>2965</v>
      </c>
      <c r="E209" s="161">
        <f>SUMPRODUCT('[2]表二（录入表）'!E$6:E$1121*(LEFT('[2]表二（录入表）'!$A$6:$A$1121,LEN($A209))=$A209))</f>
        <v>3255</v>
      </c>
      <c r="F209" s="162">
        <f t="shared" si="6"/>
        <v>0.961595273264402</v>
      </c>
      <c r="G209" s="162">
        <f t="shared" si="7"/>
        <v>1.09780775716695</v>
      </c>
    </row>
    <row r="210" s="142" customFormat="1" ht="15" spans="1:7">
      <c r="A210" s="160" t="s">
        <v>468</v>
      </c>
      <c r="B210" s="137" t="s">
        <v>469</v>
      </c>
      <c r="C210" s="161">
        <f>SUMPRODUCT('[2]表二（录入表）'!C$6:C$1121*(LEFT('[2]表二（录入表）'!$A$6:$A$1121,LEN($A210))=$A210))</f>
        <v>0</v>
      </c>
      <c r="D210" s="161">
        <f>SUMPRODUCT('[2]表二（录入表）'!D$6:D$1121*(LEFT('[2]表二（录入表）'!$A$6:$A$1121,LEN($A210))=$A210))</f>
        <v>0</v>
      </c>
      <c r="E210" s="161">
        <f>SUMPRODUCT('[2]表二（录入表）'!E$6:E$1121*(LEFT('[2]表二（录入表）'!$A$6:$A$1121,LEN($A210))=$A210))</f>
        <v>0</v>
      </c>
      <c r="F210" s="162" t="str">
        <f t="shared" si="6"/>
        <v/>
      </c>
      <c r="G210" s="162" t="str">
        <f t="shared" si="7"/>
        <v/>
      </c>
    </row>
    <row r="211" s="142" customFormat="1" ht="15" spans="1:7">
      <c r="A211" s="160" t="s">
        <v>470</v>
      </c>
      <c r="B211" s="137" t="s">
        <v>471</v>
      </c>
      <c r="C211" s="161">
        <f>SUMPRODUCT('[2]表二（录入表）'!C$6:C$1121*(LEFT('[2]表二（录入表）'!$A$6:$A$1121,LEN($A211))=$A211))</f>
        <v>0</v>
      </c>
      <c r="D211" s="161">
        <f>SUMPRODUCT('[2]表二（录入表）'!D$6:D$1121*(LEFT('[2]表二（录入表）'!$A$6:$A$1121,LEN($A211))=$A211))</f>
        <v>0</v>
      </c>
      <c r="E211" s="161">
        <f>SUMPRODUCT('[2]表二（录入表）'!E$6:E$1121*(LEFT('[2]表二（录入表）'!$A$6:$A$1121,LEN($A211))=$A211))</f>
        <v>0</v>
      </c>
      <c r="F211" s="162" t="str">
        <f t="shared" si="6"/>
        <v/>
      </c>
      <c r="G211" s="162" t="str">
        <f t="shared" si="7"/>
        <v/>
      </c>
    </row>
    <row r="212" s="142" customFormat="1" ht="15" spans="1:7">
      <c r="A212" s="160" t="s">
        <v>472</v>
      </c>
      <c r="B212" s="137" t="s">
        <v>473</v>
      </c>
      <c r="C212" s="161">
        <f>SUMPRODUCT('[2]表二（录入表）'!C$6:C$1121*(LEFT('[2]表二（录入表）'!$A$6:$A$1121,LEN($A212))=$A212))</f>
        <v>0</v>
      </c>
      <c r="D212" s="161">
        <f>SUMPRODUCT('[2]表二（录入表）'!D$6:D$1121*(LEFT('[2]表二（录入表）'!$A$6:$A$1121,LEN($A212))=$A212))</f>
        <v>0</v>
      </c>
      <c r="E212" s="161">
        <f>SUMPRODUCT('[2]表二（录入表）'!E$6:E$1121*(LEFT('[2]表二（录入表）'!$A$6:$A$1121,LEN($A212))=$A212))</f>
        <v>0</v>
      </c>
      <c r="F212" s="162" t="str">
        <f t="shared" si="6"/>
        <v/>
      </c>
      <c r="G212" s="162" t="str">
        <f t="shared" si="7"/>
        <v/>
      </c>
    </row>
    <row r="213" s="142" customFormat="1" ht="15" spans="1:7">
      <c r="A213" s="160" t="s">
        <v>474</v>
      </c>
      <c r="B213" s="137" t="s">
        <v>475</v>
      </c>
      <c r="C213" s="161">
        <f>SUMPRODUCT('[2]表二（录入表）'!C$6:C$1121*(LEFT('[2]表二（录入表）'!$A$6:$A$1121,LEN($A213))=$A213))</f>
        <v>0</v>
      </c>
      <c r="D213" s="161">
        <f>SUMPRODUCT('[2]表二（录入表）'!D$6:D$1121*(LEFT('[2]表二（录入表）'!$A$6:$A$1121,LEN($A213))=$A213))</f>
        <v>4640</v>
      </c>
      <c r="E213" s="161">
        <f>SUMPRODUCT('[2]表二（录入表）'!E$6:E$1121*(LEFT('[2]表二（录入表）'!$A$6:$A$1121,LEN($A213))=$A213))</f>
        <v>0</v>
      </c>
      <c r="F213" s="162" t="str">
        <f t="shared" si="6"/>
        <v/>
      </c>
      <c r="G213" s="162">
        <f t="shared" si="7"/>
        <v>0</v>
      </c>
    </row>
    <row r="214" s="142" customFormat="1" ht="15" spans="1:7">
      <c r="A214" s="160" t="s">
        <v>476</v>
      </c>
      <c r="B214" s="137" t="s">
        <v>477</v>
      </c>
      <c r="C214" s="161">
        <f>SUMPRODUCT('[2]表二（录入表）'!C$6:C$1121*(LEFT('[2]表二（录入表）'!$A$6:$A$1121,LEN($A214))=$A214))</f>
        <v>0</v>
      </c>
      <c r="D214" s="161">
        <f>SUMPRODUCT('[2]表二（录入表）'!D$6:D$1121*(LEFT('[2]表二（录入表）'!$A$6:$A$1121,LEN($A214))=$A214))</f>
        <v>0</v>
      </c>
      <c r="E214" s="161">
        <f>SUMPRODUCT('[2]表二（录入表）'!E$6:E$1121*(LEFT('[2]表二（录入表）'!$A$6:$A$1121,LEN($A214))=$A214))</f>
        <v>0</v>
      </c>
      <c r="F214" s="162" t="str">
        <f t="shared" si="6"/>
        <v/>
      </c>
      <c r="G214" s="162" t="str">
        <f t="shared" si="7"/>
        <v/>
      </c>
    </row>
    <row r="215" s="142" customFormat="1" ht="15" spans="1:7">
      <c r="A215" s="160" t="s">
        <v>478</v>
      </c>
      <c r="B215" s="137" t="s">
        <v>479</v>
      </c>
      <c r="C215" s="161">
        <f>SUMPRODUCT('[2]表二（录入表）'!C$6:C$1121*(LEFT('[2]表二（录入表）'!$A$6:$A$1121,LEN($A215))=$A215))</f>
        <v>8000</v>
      </c>
      <c r="D215" s="161">
        <f>SUMPRODUCT('[2]表二（录入表）'!D$6:D$1121*(LEFT('[2]表二（录入表）'!$A$6:$A$1121,LEN($A215))=$A215))</f>
        <v>0</v>
      </c>
      <c r="E215" s="161">
        <f>SUMPRODUCT('[2]表二（录入表）'!E$6:E$1121*(LEFT('[2]表二（录入表）'!$A$6:$A$1121,LEN($A215))=$A215))</f>
        <v>8000</v>
      </c>
      <c r="F215" s="162">
        <f t="shared" si="6"/>
        <v>1</v>
      </c>
      <c r="G215" s="162" t="str">
        <f t="shared" si="7"/>
        <v/>
      </c>
    </row>
    <row r="216" s="142" customFormat="1" ht="15" spans="1:7">
      <c r="A216" s="160" t="s">
        <v>480</v>
      </c>
      <c r="B216" s="137" t="s">
        <v>435</v>
      </c>
      <c r="C216" s="161">
        <f>SUMPRODUCT('[2]表二（录入表）'!C$6:C$1121*(LEFT('[2]表二（录入表）'!$A$6:$A$1121,LEN($A216))=$A216))</f>
        <v>10347</v>
      </c>
      <c r="D216" s="161">
        <f>SUMPRODUCT('[2]表二（录入表）'!D$6:D$1121*(LEFT('[2]表二（录入表）'!$A$6:$A$1121,LEN($A216))=$A216))</f>
        <v>10750</v>
      </c>
      <c r="E216" s="161">
        <f>SUMPRODUCT('[2]表二（录入表）'!E$6:E$1121*(LEFT('[2]表二（录入表）'!$A$6:$A$1121,LEN($A216))=$A216))</f>
        <v>14410</v>
      </c>
      <c r="F216" s="162">
        <f t="shared" si="6"/>
        <v>1.3926742050836</v>
      </c>
      <c r="G216" s="162">
        <f t="shared" si="7"/>
        <v>1.34046511627907</v>
      </c>
    </row>
    <row r="217" s="142" customFormat="1" ht="15" spans="1:7">
      <c r="A217" s="160" t="s">
        <v>481</v>
      </c>
      <c r="B217" s="137" t="s">
        <v>482</v>
      </c>
      <c r="C217" s="161">
        <f>SUMPRODUCT('[2]表二（录入表）'!C$6:C$1121*(LEFT('[2]表二（录入表）'!$A$6:$A$1121,LEN($A217))=$A217))</f>
        <v>0</v>
      </c>
      <c r="D217" s="161">
        <f>SUMPRODUCT('[2]表二（录入表）'!D$6:D$1121*(LEFT('[2]表二（录入表）'!$A$6:$A$1121,LEN($A217))=$A217))</f>
        <v>0</v>
      </c>
      <c r="E217" s="161">
        <f>SUMPRODUCT('[2]表二（录入表）'!E$6:E$1121*(LEFT('[2]表二（录入表）'!$A$6:$A$1121,LEN($A217))=$A217))</f>
        <v>0</v>
      </c>
      <c r="F217" s="162" t="str">
        <f t="shared" si="6"/>
        <v/>
      </c>
      <c r="G217" s="162" t="str">
        <f t="shared" si="7"/>
        <v/>
      </c>
    </row>
    <row r="218" s="142" customFormat="1" ht="15" spans="1:7">
      <c r="A218" s="160" t="s">
        <v>483</v>
      </c>
      <c r="B218" s="137" t="s">
        <v>435</v>
      </c>
      <c r="C218" s="161">
        <f>SUMPRODUCT('[2]表二（录入表）'!C$6:C$1121*(LEFT('[2]表二（录入表）'!$A$6:$A$1121,LEN($A218))=$A218))</f>
        <v>10347</v>
      </c>
      <c r="D218" s="161">
        <f>SUMPRODUCT('[2]表二（录入表）'!D$6:D$1121*(LEFT('[2]表二（录入表）'!$A$6:$A$1121,LEN($A218))=$A218))</f>
        <v>10750</v>
      </c>
      <c r="E218" s="161">
        <f>SUMPRODUCT('[2]表二（录入表）'!E$6:E$1121*(LEFT('[2]表二（录入表）'!$A$6:$A$1121,LEN($A218))=$A218))</f>
        <v>14410</v>
      </c>
      <c r="F218" s="162">
        <f t="shared" si="6"/>
        <v>1.3926742050836</v>
      </c>
      <c r="G218" s="162">
        <f t="shared" si="7"/>
        <v>1.34046511627907</v>
      </c>
    </row>
    <row r="219" s="142" customFormat="1" ht="15" spans="1:7">
      <c r="A219" s="160" t="s">
        <v>484</v>
      </c>
      <c r="B219" s="137" t="s">
        <v>485</v>
      </c>
      <c r="C219" s="161">
        <f>SUMPRODUCT('[2]表二（录入表）'!C$6:C$1121*(LEFT('[2]表二（录入表）'!$A$6:$A$1121,LEN($A219))=$A219))</f>
        <v>7148</v>
      </c>
      <c r="D219" s="161">
        <f>SUMPRODUCT('[2]表二（录入表）'!D$6:D$1121*(LEFT('[2]表二（录入表）'!$A$6:$A$1121,LEN($A219))=$A219))</f>
        <v>6147</v>
      </c>
      <c r="E219" s="161">
        <f>SUMPRODUCT('[2]表二（录入表）'!E$6:E$1121*(LEFT('[2]表二（录入表）'!$A$6:$A$1121,LEN($A219))=$A219))</f>
        <v>6000</v>
      </c>
      <c r="F219" s="162">
        <f t="shared" si="6"/>
        <v>0.839395635142697</v>
      </c>
      <c r="G219" s="162">
        <f t="shared" si="7"/>
        <v>0.976085895558809</v>
      </c>
    </row>
    <row r="220" s="142" customFormat="1" ht="15" spans="1:7">
      <c r="A220" s="160" t="s">
        <v>486</v>
      </c>
      <c r="B220" s="137" t="s">
        <v>487</v>
      </c>
      <c r="C220" s="161">
        <f>SUMPRODUCT('[2]表二（录入表）'!C$6:C$1121*(LEFT('[2]表二（录入表）'!$A$6:$A$1121,LEN($A220))=$A220))</f>
        <v>7148</v>
      </c>
      <c r="D220" s="161">
        <f>SUMPRODUCT('[2]表二（录入表）'!D$6:D$1121*(LEFT('[2]表二（录入表）'!$A$6:$A$1121,LEN($A220))=$A220))</f>
        <v>6147</v>
      </c>
      <c r="E220" s="161">
        <f>SUMPRODUCT('[2]表二（录入表）'!E$6:E$1121*(LEFT('[2]表二（录入表）'!$A$6:$A$1121,LEN($A220))=$A220))</f>
        <v>6000</v>
      </c>
      <c r="F220" s="162">
        <f t="shared" si="6"/>
        <v>0.839395635142697</v>
      </c>
      <c r="G220" s="162">
        <f t="shared" si="7"/>
        <v>0.976085895558809</v>
      </c>
    </row>
    <row r="221" s="142" customFormat="1" ht="15" spans="1:7">
      <c r="A221" s="160" t="s">
        <v>488</v>
      </c>
      <c r="B221" s="137" t="s">
        <v>489</v>
      </c>
      <c r="C221" s="161">
        <f>SUMPRODUCT('[2]表二（录入表）'!C$6:C$1121*(LEFT('[2]表二（录入表）'!$A$6:$A$1121,LEN($A221))=$A221))</f>
        <v>0</v>
      </c>
      <c r="D221" s="161">
        <f>SUMPRODUCT('[2]表二（录入表）'!D$6:D$1121*(LEFT('[2]表二（录入表）'!$A$6:$A$1121,LEN($A221))=$A221))</f>
        <v>1</v>
      </c>
      <c r="E221" s="161">
        <f>SUMPRODUCT('[2]表二（录入表）'!E$6:E$1121*(LEFT('[2]表二（录入表）'!$A$6:$A$1121,LEN($A221))=$A221))</f>
        <v>0</v>
      </c>
      <c r="F221" s="162" t="str">
        <f t="shared" si="6"/>
        <v/>
      </c>
      <c r="G221" s="162">
        <f t="shared" si="7"/>
        <v>0</v>
      </c>
    </row>
    <row r="222" s="142" customFormat="1" ht="15" spans="1:7">
      <c r="A222" s="160" t="s">
        <v>490</v>
      </c>
      <c r="B222" s="137" t="s">
        <v>491</v>
      </c>
      <c r="C222" s="161">
        <f>SUMPRODUCT('[2]表二（录入表）'!C$6:C$1121*(LEFT('[2]表二（录入表）'!$A$6:$A$1121,LEN($A222))=$A222))</f>
        <v>0</v>
      </c>
      <c r="D222" s="161">
        <f>SUMPRODUCT('[2]表二（录入表）'!D$6:D$1121*(LEFT('[2]表二（录入表）'!$A$6:$A$1121,LEN($A222))=$A222))</f>
        <v>1</v>
      </c>
      <c r="E222" s="161">
        <f>SUMPRODUCT('[2]表二（录入表）'!E$6:E$1121*(LEFT('[2]表二（录入表）'!$A$6:$A$1121,LEN($A222))=$A222))</f>
        <v>0</v>
      </c>
      <c r="F222" s="162" t="str">
        <f t="shared" si="6"/>
        <v/>
      </c>
      <c r="G222" s="162">
        <f t="shared" si="7"/>
        <v>0</v>
      </c>
    </row>
    <row r="223" s="142" customFormat="1" ht="15" spans="1:7">
      <c r="A223" s="160"/>
      <c r="B223" s="137"/>
      <c r="C223" s="163"/>
      <c r="D223" s="163"/>
      <c r="E223" s="163"/>
      <c r="F223" s="164"/>
      <c r="G223" s="164"/>
    </row>
    <row r="224" s="142" customFormat="1" ht="16.5" customHeight="1" spans="1:7">
      <c r="A224" s="165"/>
      <c r="B224" s="166" t="s">
        <v>492</v>
      </c>
      <c r="C224" s="161">
        <f>SUM('[2]表二（录入表）'!C$6:C$1121)</f>
        <v>546871</v>
      </c>
      <c r="D224" s="161">
        <f>SUM('[2]表二（录入表）'!D$6:D$1121)</f>
        <v>635516</v>
      </c>
      <c r="E224" s="161">
        <f>SUM('[2]表二（录入表）'!E$6:E$1121)</f>
        <v>565050</v>
      </c>
      <c r="F224" s="162">
        <f>IFERROR($E224/C224,"")</f>
        <v>1.03324184314034</v>
      </c>
      <c r="G224" s="162">
        <f>IFERROR($E224/D224,"")</f>
        <v>0.889120022155225</v>
      </c>
    </row>
    <row r="225" s="142" customFormat="1" spans="1:6">
      <c r="A225" s="143"/>
      <c r="F225" s="167"/>
    </row>
  </sheetData>
  <mergeCells count="5">
    <mergeCell ref="A2:G2"/>
    <mergeCell ref="A4:B4"/>
    <mergeCell ref="E4:G4"/>
    <mergeCell ref="C4:C5"/>
    <mergeCell ref="D4:D5"/>
  </mergeCells>
  <pageMargins left="0.75" right="0.75" top="0.270000010728836" bottom="0.270000010728836"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1"/>
  <sheetViews>
    <sheetView workbookViewId="0">
      <selection activeCell="C6" sqref="C6:E41"/>
    </sheetView>
  </sheetViews>
  <sheetFormatPr defaultColWidth="10" defaultRowHeight="13.5"/>
  <cols>
    <col min="1" max="1" width="15.3833333333333" customWidth="1"/>
    <col min="2" max="2" width="20.5166666666667" customWidth="1"/>
    <col min="3" max="5" width="15.3833333333333" customWidth="1"/>
  </cols>
  <sheetData>
    <row r="1" ht="16.35" customHeight="1" spans="1:5">
      <c r="A1" s="57" t="s">
        <v>746</v>
      </c>
      <c r="B1" s="57"/>
      <c r="C1" s="57"/>
      <c r="D1" s="57"/>
      <c r="E1" s="57"/>
    </row>
    <row r="2" ht="32.55" customHeight="1" spans="1:5">
      <c r="A2" s="58" t="s">
        <v>747</v>
      </c>
      <c r="B2" s="58"/>
      <c r="C2" s="58"/>
      <c r="D2" s="58"/>
      <c r="E2" s="58"/>
    </row>
    <row r="3" ht="16.35" customHeight="1" spans="1:5">
      <c r="A3" s="136"/>
      <c r="B3" s="136"/>
      <c r="C3" s="136"/>
      <c r="D3" s="136"/>
      <c r="E3" s="59" t="s">
        <v>21</v>
      </c>
    </row>
    <row r="4" ht="16.35" customHeight="1" spans="1:5">
      <c r="A4" s="137" t="s">
        <v>748</v>
      </c>
      <c r="B4" s="137"/>
      <c r="C4" s="137" t="s">
        <v>749</v>
      </c>
      <c r="D4" s="137"/>
      <c r="E4" s="137"/>
    </row>
    <row r="5" ht="16.35" customHeight="1" spans="1:5">
      <c r="A5" s="137" t="s">
        <v>56</v>
      </c>
      <c r="B5" s="137" t="s">
        <v>57</v>
      </c>
      <c r="C5" s="137" t="s">
        <v>750</v>
      </c>
      <c r="D5" s="137" t="s">
        <v>751</v>
      </c>
      <c r="E5" s="137" t="s">
        <v>752</v>
      </c>
    </row>
    <row r="6" ht="16.35" customHeight="1" spans="1:5">
      <c r="A6" s="137" t="s">
        <v>753</v>
      </c>
      <c r="B6" s="137" t="s">
        <v>754</v>
      </c>
      <c r="C6" s="138">
        <v>192048.95</v>
      </c>
      <c r="D6" s="138">
        <v>192048.95</v>
      </c>
      <c r="E6" s="138">
        <v>0</v>
      </c>
    </row>
    <row r="7" ht="16.35" customHeight="1" spans="1:5">
      <c r="A7" s="137" t="s">
        <v>755</v>
      </c>
      <c r="B7" s="137" t="s">
        <v>756</v>
      </c>
      <c r="C7" s="138">
        <v>81061.33</v>
      </c>
      <c r="D7" s="138">
        <v>81061.33</v>
      </c>
      <c r="E7" s="138">
        <v>0</v>
      </c>
    </row>
    <row r="8" ht="16.35" customHeight="1" spans="1:5">
      <c r="A8" s="137" t="s">
        <v>757</v>
      </c>
      <c r="B8" s="137" t="s">
        <v>758</v>
      </c>
      <c r="C8" s="138">
        <v>13257.03</v>
      </c>
      <c r="D8" s="138">
        <v>13257.03</v>
      </c>
      <c r="E8" s="138">
        <v>0</v>
      </c>
    </row>
    <row r="9" ht="16.35" customHeight="1" spans="1:5">
      <c r="A9" s="137" t="s">
        <v>759</v>
      </c>
      <c r="B9" s="137" t="s">
        <v>760</v>
      </c>
      <c r="C9" s="138">
        <v>2442.27</v>
      </c>
      <c r="D9" s="138">
        <v>2442.27</v>
      </c>
      <c r="E9" s="138">
        <v>0</v>
      </c>
    </row>
    <row r="10" ht="16.35" customHeight="1" spans="1:5">
      <c r="A10" s="137" t="s">
        <v>761</v>
      </c>
      <c r="B10" s="137" t="s">
        <v>762</v>
      </c>
      <c r="C10" s="138">
        <v>18443.65</v>
      </c>
      <c r="D10" s="138">
        <v>18443.65</v>
      </c>
      <c r="E10" s="138">
        <v>0</v>
      </c>
    </row>
    <row r="11" ht="25" customHeight="1" spans="1:5">
      <c r="A11" s="137" t="s">
        <v>763</v>
      </c>
      <c r="B11" s="137" t="s">
        <v>764</v>
      </c>
      <c r="C11" s="138">
        <v>20312.56</v>
      </c>
      <c r="D11" s="138">
        <v>20312.56</v>
      </c>
      <c r="E11" s="138">
        <v>0</v>
      </c>
    </row>
    <row r="12" ht="16.35" customHeight="1" spans="1:5">
      <c r="A12" s="137" t="s">
        <v>765</v>
      </c>
      <c r="B12" s="137" t="s">
        <v>766</v>
      </c>
      <c r="C12" s="138">
        <v>16385.99</v>
      </c>
      <c r="D12" s="138">
        <v>16385.99</v>
      </c>
      <c r="E12" s="138">
        <v>0</v>
      </c>
    </row>
    <row r="13" ht="16.35" customHeight="1" spans="1:5">
      <c r="A13" s="137" t="s">
        <v>767</v>
      </c>
      <c r="B13" s="137" t="s">
        <v>768</v>
      </c>
      <c r="C13" s="138">
        <v>1149.49</v>
      </c>
      <c r="D13" s="138">
        <v>1149.49</v>
      </c>
      <c r="E13" s="138">
        <v>0</v>
      </c>
    </row>
    <row r="14" ht="16.35" customHeight="1" spans="1:5">
      <c r="A14" s="137" t="s">
        <v>769</v>
      </c>
      <c r="B14" s="137" t="s">
        <v>770</v>
      </c>
      <c r="C14" s="138">
        <v>12642.72</v>
      </c>
      <c r="D14" s="138">
        <v>12642.72</v>
      </c>
      <c r="E14" s="138">
        <v>0</v>
      </c>
    </row>
    <row r="15" ht="16.35" customHeight="1" spans="1:5">
      <c r="A15" s="137" t="s">
        <v>771</v>
      </c>
      <c r="B15" s="137" t="s">
        <v>772</v>
      </c>
      <c r="C15" s="138">
        <v>26353.91</v>
      </c>
      <c r="D15" s="138">
        <v>26353.91</v>
      </c>
      <c r="E15" s="138">
        <v>0</v>
      </c>
    </row>
    <row r="16" ht="16.35" customHeight="1" spans="1:5">
      <c r="A16" s="137" t="s">
        <v>773</v>
      </c>
      <c r="B16" s="137" t="s">
        <v>774</v>
      </c>
      <c r="C16" s="138">
        <v>14493.69</v>
      </c>
      <c r="D16" s="138">
        <v>0</v>
      </c>
      <c r="E16" s="138">
        <v>14493.69</v>
      </c>
    </row>
    <row r="17" ht="16.35" customHeight="1" spans="1:5">
      <c r="A17" s="137" t="s">
        <v>775</v>
      </c>
      <c r="B17" s="137" t="s">
        <v>776</v>
      </c>
      <c r="C17" s="138">
        <v>8034.52</v>
      </c>
      <c r="D17" s="138">
        <v>0</v>
      </c>
      <c r="E17" s="138">
        <v>8034.52</v>
      </c>
    </row>
    <row r="18" ht="16.35" customHeight="1" spans="1:5">
      <c r="A18" s="137" t="s">
        <v>777</v>
      </c>
      <c r="B18" s="137" t="s">
        <v>778</v>
      </c>
      <c r="C18" s="138">
        <v>475.4</v>
      </c>
      <c r="D18" s="138">
        <v>0</v>
      </c>
      <c r="E18" s="138">
        <v>475.4</v>
      </c>
    </row>
    <row r="19" ht="16.35" customHeight="1" spans="1:5">
      <c r="A19" s="137" t="s">
        <v>779</v>
      </c>
      <c r="B19" s="137" t="s">
        <v>780</v>
      </c>
      <c r="C19" s="138">
        <v>22</v>
      </c>
      <c r="D19" s="138">
        <v>0</v>
      </c>
      <c r="E19" s="138">
        <v>22</v>
      </c>
    </row>
    <row r="20" ht="16.35" customHeight="1" spans="1:5">
      <c r="A20" s="137" t="s">
        <v>781</v>
      </c>
      <c r="B20" s="137" t="s">
        <v>782</v>
      </c>
      <c r="C20" s="138">
        <v>157.3</v>
      </c>
      <c r="D20" s="138">
        <v>0</v>
      </c>
      <c r="E20" s="138">
        <v>157.3</v>
      </c>
    </row>
    <row r="21" ht="16.35" customHeight="1" spans="1:5">
      <c r="A21" s="137" t="s">
        <v>783</v>
      </c>
      <c r="B21" s="137" t="s">
        <v>784</v>
      </c>
      <c r="C21" s="138">
        <v>16.3</v>
      </c>
      <c r="D21" s="138">
        <v>0</v>
      </c>
      <c r="E21" s="138">
        <v>16.3</v>
      </c>
    </row>
    <row r="22" ht="16.35" customHeight="1" spans="1:5">
      <c r="A22" s="137" t="s">
        <v>785</v>
      </c>
      <c r="B22" s="137" t="s">
        <v>786</v>
      </c>
      <c r="C22" s="138">
        <v>0.05</v>
      </c>
      <c r="D22" s="138">
        <v>0</v>
      </c>
      <c r="E22" s="138">
        <v>0.05</v>
      </c>
    </row>
    <row r="23" ht="16.35" customHeight="1" spans="1:5">
      <c r="A23" s="137" t="s">
        <v>787</v>
      </c>
      <c r="B23" s="137" t="s">
        <v>788</v>
      </c>
      <c r="C23" s="138">
        <v>11</v>
      </c>
      <c r="D23" s="138">
        <v>0</v>
      </c>
      <c r="E23" s="138">
        <v>11</v>
      </c>
    </row>
    <row r="24" ht="16.35" customHeight="1" spans="1:5">
      <c r="A24" s="137" t="s">
        <v>789</v>
      </c>
      <c r="B24" s="137" t="s">
        <v>790</v>
      </c>
      <c r="C24" s="138">
        <v>41.7</v>
      </c>
      <c r="D24" s="138">
        <v>0</v>
      </c>
      <c r="E24" s="138">
        <v>41.7</v>
      </c>
    </row>
    <row r="25" ht="16.35" customHeight="1" spans="1:9">
      <c r="A25" s="137" t="s">
        <v>791</v>
      </c>
      <c r="B25" s="137" t="s">
        <v>792</v>
      </c>
      <c r="C25" s="138">
        <v>104</v>
      </c>
      <c r="D25" s="138">
        <v>0</v>
      </c>
      <c r="E25" s="138">
        <v>104</v>
      </c>
      <c r="I25" s="139"/>
    </row>
    <row r="26" ht="16.35" customHeight="1" spans="1:5">
      <c r="A26" s="137" t="s">
        <v>793</v>
      </c>
      <c r="B26" s="137" t="s">
        <v>794</v>
      </c>
      <c r="C26" s="138">
        <v>76.5</v>
      </c>
      <c r="D26" s="138">
        <v>0</v>
      </c>
      <c r="E26" s="138">
        <v>76.5</v>
      </c>
    </row>
    <row r="27" ht="16.35" customHeight="1" spans="1:5">
      <c r="A27" s="137" t="s">
        <v>795</v>
      </c>
      <c r="B27" s="137" t="s">
        <v>796</v>
      </c>
      <c r="C27" s="138">
        <v>10.5</v>
      </c>
      <c r="D27" s="138">
        <v>0</v>
      </c>
      <c r="E27" s="138">
        <v>10.5</v>
      </c>
    </row>
    <row r="28" ht="16.35" customHeight="1" spans="1:5">
      <c r="A28" s="137" t="s">
        <v>797</v>
      </c>
      <c r="B28" s="137" t="s">
        <v>798</v>
      </c>
      <c r="C28" s="138">
        <v>7.2</v>
      </c>
      <c r="D28" s="138">
        <v>0</v>
      </c>
      <c r="E28" s="138">
        <v>7.2</v>
      </c>
    </row>
    <row r="29" ht="16.35" customHeight="1" spans="1:5">
      <c r="A29" s="137" t="s">
        <v>799</v>
      </c>
      <c r="B29" s="137" t="s">
        <v>800</v>
      </c>
      <c r="C29" s="138">
        <v>108.9</v>
      </c>
      <c r="D29" s="138">
        <v>0</v>
      </c>
      <c r="E29" s="138">
        <v>108.9</v>
      </c>
    </row>
    <row r="30" ht="16.35" customHeight="1" spans="1:5">
      <c r="A30" s="137" t="s">
        <v>801</v>
      </c>
      <c r="B30" s="137" t="s">
        <v>802</v>
      </c>
      <c r="C30" s="138">
        <v>2.4</v>
      </c>
      <c r="D30" s="138">
        <v>0</v>
      </c>
      <c r="E30" s="138">
        <v>2.4</v>
      </c>
    </row>
    <row r="31" ht="16.35" customHeight="1" spans="1:7">
      <c r="A31" s="137" t="s">
        <v>803</v>
      </c>
      <c r="B31" s="137" t="s">
        <v>804</v>
      </c>
      <c r="C31" s="138">
        <v>1136.29</v>
      </c>
      <c r="D31" s="138">
        <v>0</v>
      </c>
      <c r="E31" s="138">
        <v>1136.29</v>
      </c>
      <c r="G31" s="139"/>
    </row>
    <row r="32" ht="16.35" customHeight="1" spans="1:5">
      <c r="A32" s="137" t="s">
        <v>805</v>
      </c>
      <c r="B32" s="137" t="s">
        <v>806</v>
      </c>
      <c r="C32" s="138">
        <v>2360.74</v>
      </c>
      <c r="D32" s="138">
        <v>0</v>
      </c>
      <c r="E32" s="138">
        <v>2360.74</v>
      </c>
    </row>
    <row r="33" ht="16.35" customHeight="1" spans="1:5">
      <c r="A33" s="137" t="s">
        <v>807</v>
      </c>
      <c r="B33" s="137" t="s">
        <v>808</v>
      </c>
      <c r="C33" s="138">
        <v>176</v>
      </c>
      <c r="D33" s="138">
        <v>0</v>
      </c>
      <c r="E33" s="138">
        <v>176</v>
      </c>
    </row>
    <row r="34" ht="16.35" customHeight="1" spans="1:5">
      <c r="A34" s="137" t="s">
        <v>809</v>
      </c>
      <c r="B34" s="137" t="s">
        <v>810</v>
      </c>
      <c r="C34" s="138">
        <v>1751.89</v>
      </c>
      <c r="D34" s="138">
        <v>0</v>
      </c>
      <c r="E34" s="138">
        <v>1751.89</v>
      </c>
    </row>
    <row r="35" ht="16.35" customHeight="1" spans="1:5">
      <c r="A35" s="137" t="s">
        <v>811</v>
      </c>
      <c r="B35" s="137" t="s">
        <v>812</v>
      </c>
      <c r="C35" s="138">
        <v>1</v>
      </c>
      <c r="D35" s="138">
        <v>0</v>
      </c>
      <c r="E35" s="138">
        <v>1</v>
      </c>
    </row>
    <row r="36" ht="16.35" customHeight="1" spans="1:5">
      <c r="A36" s="137" t="s">
        <v>813</v>
      </c>
      <c r="B36" s="137" t="s">
        <v>814</v>
      </c>
      <c r="C36" s="138">
        <v>293.3</v>
      </c>
      <c r="D36" s="138">
        <v>293.3</v>
      </c>
      <c r="E36" s="138">
        <v>0</v>
      </c>
    </row>
    <row r="37" ht="16.35" customHeight="1" spans="1:5">
      <c r="A37" s="137" t="s">
        <v>815</v>
      </c>
      <c r="B37" s="137" t="s">
        <v>816</v>
      </c>
      <c r="C37" s="138">
        <v>277.7</v>
      </c>
      <c r="D37" s="138">
        <v>277.7</v>
      </c>
      <c r="E37" s="138">
        <v>0</v>
      </c>
    </row>
    <row r="38" ht="16.35" customHeight="1" spans="1:5">
      <c r="A38" s="137" t="s">
        <v>817</v>
      </c>
      <c r="B38" s="137" t="s">
        <v>818</v>
      </c>
      <c r="C38" s="138">
        <v>15.6</v>
      </c>
      <c r="D38" s="138">
        <v>15.6</v>
      </c>
      <c r="E38" s="138">
        <v>0</v>
      </c>
    </row>
    <row r="39" ht="16.35" customHeight="1" spans="1:5">
      <c r="A39" s="137" t="s">
        <v>819</v>
      </c>
      <c r="B39" s="137" t="s">
        <v>820</v>
      </c>
      <c r="C39" s="138">
        <v>1</v>
      </c>
      <c r="D39" s="138">
        <v>0</v>
      </c>
      <c r="E39" s="138">
        <v>1</v>
      </c>
    </row>
    <row r="40" ht="16.35" customHeight="1" spans="1:5">
      <c r="A40" s="137" t="s">
        <v>821</v>
      </c>
      <c r="B40" s="137" t="s">
        <v>822</v>
      </c>
      <c r="C40" s="138">
        <v>1</v>
      </c>
      <c r="D40" s="138">
        <v>0</v>
      </c>
      <c r="E40" s="138">
        <v>1</v>
      </c>
    </row>
    <row r="41" ht="16.35" customHeight="1" spans="1:5">
      <c r="A41" s="137"/>
      <c r="B41" s="137" t="s">
        <v>823</v>
      </c>
      <c r="C41" s="138">
        <v>206836.94</v>
      </c>
      <c r="D41" s="138">
        <v>192342.25</v>
      </c>
      <c r="E41" s="138">
        <v>14494.69</v>
      </c>
    </row>
  </sheetData>
  <mergeCells count="1">
    <mergeCell ref="A2:E2"/>
  </mergeCells>
  <pageMargins left="0.75" right="0.75" top="0.270000010728836" bottom="0.270000010728836"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1"/>
  <sheetViews>
    <sheetView workbookViewId="0">
      <selection activeCell="J17" sqref="J17"/>
    </sheetView>
  </sheetViews>
  <sheetFormatPr defaultColWidth="9" defaultRowHeight="14.25" outlineLevelCol="5"/>
  <cols>
    <col min="1" max="6" width="16.75" style="1" customWidth="1"/>
    <col min="7" max="16384" width="9" style="1"/>
  </cols>
  <sheetData>
    <row r="1" s="1" customFormat="1" spans="1:6">
      <c r="A1" s="129" t="s">
        <v>824</v>
      </c>
      <c r="B1" s="130"/>
      <c r="C1" s="130"/>
      <c r="D1" s="130"/>
      <c r="E1" s="130"/>
      <c r="F1" s="130"/>
    </row>
    <row r="2" s="1" customFormat="1" ht="25.5" spans="1:6">
      <c r="A2" s="131" t="s">
        <v>825</v>
      </c>
      <c r="B2" s="131"/>
      <c r="C2" s="131"/>
      <c r="D2" s="131"/>
      <c r="E2" s="131"/>
      <c r="F2" s="131"/>
    </row>
    <row r="3" s="1" customFormat="1" spans="1:6">
      <c r="A3" s="132"/>
      <c r="B3" s="132"/>
      <c r="C3" s="132"/>
      <c r="D3" s="132"/>
      <c r="E3" s="132"/>
      <c r="F3" s="132"/>
    </row>
    <row r="4" s="1" customFormat="1" ht="28" customHeight="1" spans="1:6">
      <c r="A4" s="67" t="s">
        <v>22</v>
      </c>
      <c r="B4" s="67" t="s">
        <v>826</v>
      </c>
      <c r="C4" s="67"/>
      <c r="D4" s="67" t="s">
        <v>827</v>
      </c>
      <c r="E4" s="67"/>
      <c r="F4" s="67" t="s">
        <v>828</v>
      </c>
    </row>
    <row r="5" s="1" customFormat="1" ht="30" customHeight="1" spans="1:6">
      <c r="A5" s="67"/>
      <c r="B5" s="67" t="s">
        <v>750</v>
      </c>
      <c r="C5" s="67" t="s">
        <v>829</v>
      </c>
      <c r="D5" s="67" t="s">
        <v>750</v>
      </c>
      <c r="E5" s="67" t="s">
        <v>829</v>
      </c>
      <c r="F5" s="67"/>
    </row>
    <row r="6" s="1" customFormat="1" ht="27" customHeight="1" spans="1:6">
      <c r="A6" s="133" t="s">
        <v>830</v>
      </c>
      <c r="B6" s="68">
        <v>182840</v>
      </c>
      <c r="C6" s="68">
        <v>182840</v>
      </c>
      <c r="D6" s="68">
        <v>180353</v>
      </c>
      <c r="E6" s="68">
        <v>180353</v>
      </c>
      <c r="F6" s="68"/>
    </row>
    <row r="7" s="1" customFormat="1" ht="27" customHeight="1" spans="1:6">
      <c r="A7" s="133"/>
      <c r="B7" s="68"/>
      <c r="C7" s="68"/>
      <c r="D7" s="68"/>
      <c r="E7" s="68"/>
      <c r="F7" s="68"/>
    </row>
    <row r="8" s="1" customFormat="1" ht="27" customHeight="1" spans="1:6">
      <c r="A8" s="133"/>
      <c r="B8" s="68"/>
      <c r="C8" s="68"/>
      <c r="D8" s="68"/>
      <c r="E8" s="68"/>
      <c r="F8" s="68"/>
    </row>
    <row r="9" s="1" customFormat="1" ht="27" customHeight="1" spans="1:6">
      <c r="A9" s="133"/>
      <c r="B9" s="68"/>
      <c r="C9" s="68"/>
      <c r="D9" s="68"/>
      <c r="E9" s="68"/>
      <c r="F9" s="68"/>
    </row>
    <row r="10" s="1" customFormat="1" ht="27" customHeight="1" spans="1:6">
      <c r="A10" s="133"/>
      <c r="B10" s="68"/>
      <c r="C10" s="68"/>
      <c r="D10" s="68"/>
      <c r="E10" s="68"/>
      <c r="F10" s="68"/>
    </row>
    <row r="11" s="1" customFormat="1" spans="1:6">
      <c r="A11" s="134"/>
      <c r="B11" s="135"/>
      <c r="C11" s="135"/>
      <c r="D11" s="135"/>
      <c r="E11" s="135"/>
      <c r="F11" s="135"/>
    </row>
  </sheetData>
  <mergeCells count="5">
    <mergeCell ref="A2:F2"/>
    <mergeCell ref="B4:C4"/>
    <mergeCell ref="D4:E4"/>
    <mergeCell ref="A4:A5"/>
    <mergeCell ref="F4:F5"/>
  </mergeCells>
  <pageMargins left="0.751388888888889" right="0.751388888888889" top="0.271527777777778" bottom="0.271527777777778" header="0" footer="0"/>
  <pageSetup paperSize="9"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7"/>
  <sheetViews>
    <sheetView topLeftCell="A56" workbookViewId="0">
      <selection activeCell="J43" sqref="J42:K43"/>
    </sheetView>
  </sheetViews>
  <sheetFormatPr defaultColWidth="10" defaultRowHeight="13.5" outlineLevelCol="6"/>
  <cols>
    <col min="2" max="2" width="23.125" customWidth="1"/>
    <col min="6" max="7" width="11.125"/>
  </cols>
  <sheetData>
    <row r="1" spans="1:1">
      <c r="A1" t="s">
        <v>831</v>
      </c>
    </row>
    <row r="2" ht="14.25" spans="1:6">
      <c r="A2" s="70"/>
      <c r="B2" s="93"/>
      <c r="C2" s="93"/>
      <c r="D2" s="93"/>
      <c r="E2" s="94"/>
      <c r="F2" s="94"/>
    </row>
    <row r="3" ht="23.25" spans="1:7">
      <c r="A3" s="69" t="s">
        <v>832</v>
      </c>
      <c r="B3" s="69"/>
      <c r="C3" s="69"/>
      <c r="D3" s="69"/>
      <c r="E3" s="69"/>
      <c r="F3" s="69"/>
      <c r="G3" s="69"/>
    </row>
    <row r="4" spans="1:7">
      <c r="A4" s="70"/>
      <c r="B4" s="70"/>
      <c r="C4" s="70"/>
      <c r="D4" s="70"/>
      <c r="E4" s="70"/>
      <c r="F4" s="71"/>
      <c r="G4" s="72" t="s">
        <v>21</v>
      </c>
    </row>
    <row r="5" ht="15" spans="1:7">
      <c r="A5" s="73" t="s">
        <v>833</v>
      </c>
      <c r="B5" s="73" t="s">
        <v>834</v>
      </c>
      <c r="C5" s="73" t="s">
        <v>835</v>
      </c>
      <c r="D5" s="74" t="s">
        <v>836</v>
      </c>
      <c r="E5" s="73" t="s">
        <v>55</v>
      </c>
      <c r="F5" s="73"/>
      <c r="G5" s="73"/>
    </row>
    <row r="6" ht="28.5" spans="1:7">
      <c r="A6" s="73"/>
      <c r="B6" s="73"/>
      <c r="C6" s="73"/>
      <c r="D6" s="73"/>
      <c r="E6" s="73" t="s">
        <v>58</v>
      </c>
      <c r="F6" s="75" t="s">
        <v>837</v>
      </c>
      <c r="G6" s="75" t="s">
        <v>60</v>
      </c>
    </row>
    <row r="7" ht="36" customHeight="1" spans="1:7">
      <c r="A7" s="73"/>
      <c r="B7" s="76" t="s">
        <v>838</v>
      </c>
      <c r="C7" s="73">
        <f>SUM(C8:C67)</f>
        <v>178748</v>
      </c>
      <c r="D7" s="73">
        <f>SUM(D8:D67)</f>
        <v>229514</v>
      </c>
      <c r="E7" s="73">
        <f>SUM(E8:E67)</f>
        <v>126261</v>
      </c>
      <c r="F7" s="77">
        <f>E7/C7*100%</f>
        <v>0.70636314811914</v>
      </c>
      <c r="G7" s="77">
        <f>E7/D7*100%</f>
        <v>0.550123304025027</v>
      </c>
    </row>
    <row r="8" ht="27" spans="1:7">
      <c r="A8" s="78" t="s">
        <v>839</v>
      </c>
      <c r="B8" s="79" t="s">
        <v>840</v>
      </c>
      <c r="C8" s="80">
        <v>48427</v>
      </c>
      <c r="D8" s="80">
        <v>41327</v>
      </c>
      <c r="E8" s="121">
        <v>25841</v>
      </c>
      <c r="F8" s="81">
        <f ca="1" t="shared" ref="F8:F67" si="0">IFERROR(OFFSET($F8,0,-1)/OFFSET($F8,0,-3),)</f>
        <v>0.533607285192145</v>
      </c>
      <c r="G8" s="81">
        <f ca="1" t="shared" ref="G8:G67" si="1">IFERROR(OFFSET($F8,0,-1)/OFFSET($F8,0,-2),)</f>
        <v>0.625281293101362</v>
      </c>
    </row>
    <row r="9" ht="15" spans="1:7">
      <c r="A9" s="101" t="s">
        <v>841</v>
      </c>
      <c r="B9" s="79" t="s">
        <v>842</v>
      </c>
      <c r="C9" s="80"/>
      <c r="D9" s="80"/>
      <c r="E9" s="80"/>
      <c r="F9" s="81">
        <f ca="1" t="shared" si="0"/>
        <v>0</v>
      </c>
      <c r="G9" s="81">
        <f ca="1" t="shared" si="1"/>
        <v>0</v>
      </c>
    </row>
    <row r="10" ht="27" spans="1:7">
      <c r="A10" s="78" t="s">
        <v>843</v>
      </c>
      <c r="B10" s="79" t="s">
        <v>844</v>
      </c>
      <c r="C10" s="80"/>
      <c r="D10" s="80"/>
      <c r="E10" s="80"/>
      <c r="F10" s="81">
        <f ca="1" t="shared" si="0"/>
        <v>0</v>
      </c>
      <c r="G10" s="81">
        <f ca="1" t="shared" si="1"/>
        <v>0</v>
      </c>
    </row>
    <row r="11" ht="27" spans="1:7">
      <c r="A11" s="210" t="s">
        <v>845</v>
      </c>
      <c r="B11" s="79" t="s">
        <v>846</v>
      </c>
      <c r="C11" s="80"/>
      <c r="D11" s="80"/>
      <c r="E11" s="80"/>
      <c r="F11" s="81">
        <f ca="1" t="shared" si="0"/>
        <v>0</v>
      </c>
      <c r="G11" s="81">
        <f ca="1" t="shared" si="1"/>
        <v>0</v>
      </c>
    </row>
    <row r="12" ht="15" spans="1:7">
      <c r="A12" s="78" t="s">
        <v>847</v>
      </c>
      <c r="B12" s="79" t="s">
        <v>848</v>
      </c>
      <c r="C12" s="122">
        <v>5500</v>
      </c>
      <c r="D12" s="80">
        <v>873</v>
      </c>
      <c r="E12" s="80">
        <v>900</v>
      </c>
      <c r="F12" s="81">
        <f ca="1" t="shared" si="0"/>
        <v>0.163636363636364</v>
      </c>
      <c r="G12" s="81">
        <f ca="1" t="shared" si="1"/>
        <v>1.03092783505155</v>
      </c>
    </row>
    <row r="13" ht="15" spans="1:7">
      <c r="A13" s="78" t="s">
        <v>849</v>
      </c>
      <c r="B13" s="79" t="s">
        <v>850</v>
      </c>
      <c r="C13" s="80">
        <v>22000</v>
      </c>
      <c r="D13" s="80">
        <v>332</v>
      </c>
      <c r="E13" s="80">
        <v>500</v>
      </c>
      <c r="F13" s="81">
        <f ca="1" t="shared" si="0"/>
        <v>0.0227272727272727</v>
      </c>
      <c r="G13" s="81">
        <f ca="1" t="shared" si="1"/>
        <v>1.50602409638554</v>
      </c>
    </row>
    <row r="14" ht="15" spans="1:7">
      <c r="A14" s="78" t="s">
        <v>851</v>
      </c>
      <c r="B14" s="79" t="s">
        <v>852</v>
      </c>
      <c r="C14" s="80">
        <v>102000</v>
      </c>
      <c r="D14" s="80">
        <v>27853</v>
      </c>
      <c r="E14" s="80">
        <v>61000</v>
      </c>
      <c r="F14" s="81">
        <f ca="1" t="shared" si="0"/>
        <v>0.598039215686274</v>
      </c>
      <c r="G14" s="81">
        <f ca="1" t="shared" si="1"/>
        <v>2.1900692923563</v>
      </c>
    </row>
    <row r="15" ht="15" spans="1:7">
      <c r="A15" s="78" t="s">
        <v>853</v>
      </c>
      <c r="B15" s="79" t="s">
        <v>854</v>
      </c>
      <c r="C15" s="80"/>
      <c r="D15" s="80">
        <v>1334</v>
      </c>
      <c r="E15" s="80"/>
      <c r="F15" s="81">
        <f ca="1" t="shared" si="0"/>
        <v>0</v>
      </c>
      <c r="G15" s="81">
        <f ca="1" t="shared" si="1"/>
        <v>0</v>
      </c>
    </row>
    <row r="16" ht="15" spans="1:7">
      <c r="A16" s="78" t="s">
        <v>855</v>
      </c>
      <c r="B16" s="79" t="s">
        <v>856</v>
      </c>
      <c r="C16" s="80"/>
      <c r="D16" s="80"/>
      <c r="E16" s="80"/>
      <c r="F16" s="81">
        <f ca="1" t="shared" si="0"/>
        <v>0</v>
      </c>
      <c r="G16" s="81">
        <f ca="1" t="shared" si="1"/>
        <v>0</v>
      </c>
    </row>
    <row r="17" ht="27" spans="1:7">
      <c r="A17" s="78" t="s">
        <v>857</v>
      </c>
      <c r="B17" s="79" t="s">
        <v>858</v>
      </c>
      <c r="C17" s="80"/>
      <c r="D17" s="80">
        <v>-718</v>
      </c>
      <c r="E17" s="80"/>
      <c r="F17" s="81">
        <f ca="1" t="shared" si="0"/>
        <v>0</v>
      </c>
      <c r="G17" s="81">
        <f ca="1" t="shared" si="1"/>
        <v>0</v>
      </c>
    </row>
    <row r="18" ht="15" spans="1:7">
      <c r="A18" s="78" t="s">
        <v>859</v>
      </c>
      <c r="B18" s="79" t="s">
        <v>860</v>
      </c>
      <c r="C18" s="80"/>
      <c r="D18" s="80">
        <v>4085</v>
      </c>
      <c r="E18" s="80"/>
      <c r="F18" s="81">
        <f ca="1" t="shared" si="0"/>
        <v>0</v>
      </c>
      <c r="G18" s="81">
        <f ca="1" t="shared" si="1"/>
        <v>0</v>
      </c>
    </row>
    <row r="19" ht="27" spans="1:7">
      <c r="A19" s="78" t="s">
        <v>861</v>
      </c>
      <c r="B19" s="79" t="s">
        <v>862</v>
      </c>
      <c r="C19" s="80"/>
      <c r="D19" s="80"/>
      <c r="E19" s="80"/>
      <c r="F19" s="81">
        <f ca="1" t="shared" si="0"/>
        <v>0</v>
      </c>
      <c r="G19" s="81">
        <f ca="1" t="shared" si="1"/>
        <v>0</v>
      </c>
    </row>
    <row r="20" ht="15" spans="1:7">
      <c r="A20" s="78" t="s">
        <v>863</v>
      </c>
      <c r="B20" s="79" t="s">
        <v>864</v>
      </c>
      <c r="C20" s="80"/>
      <c r="D20" s="80"/>
      <c r="E20" s="80"/>
      <c r="F20" s="81">
        <f ca="1" t="shared" si="0"/>
        <v>0</v>
      </c>
      <c r="G20" s="81">
        <f ca="1" t="shared" si="1"/>
        <v>0</v>
      </c>
    </row>
    <row r="21" ht="15" spans="1:7">
      <c r="A21" s="78" t="s">
        <v>865</v>
      </c>
      <c r="B21" s="79" t="s">
        <v>866</v>
      </c>
      <c r="C21" s="80"/>
      <c r="D21" s="80"/>
      <c r="E21" s="80"/>
      <c r="F21" s="81">
        <f ca="1" t="shared" si="0"/>
        <v>0</v>
      </c>
      <c r="G21" s="81">
        <f ca="1" t="shared" si="1"/>
        <v>0</v>
      </c>
    </row>
    <row r="22" ht="15" spans="1:7">
      <c r="A22" s="78" t="s">
        <v>867</v>
      </c>
      <c r="B22" s="79" t="s">
        <v>868</v>
      </c>
      <c r="C22" s="80"/>
      <c r="D22" s="80">
        <v>986</v>
      </c>
      <c r="E22" s="80">
        <v>1000</v>
      </c>
      <c r="F22" s="81">
        <f ca="1" t="shared" si="0"/>
        <v>0</v>
      </c>
      <c r="G22" s="81">
        <f ca="1" t="shared" si="1"/>
        <v>1.01419878296146</v>
      </c>
    </row>
    <row r="23" ht="15" spans="1:7">
      <c r="A23" s="78" t="s">
        <v>869</v>
      </c>
      <c r="B23" s="79" t="s">
        <v>870</v>
      </c>
      <c r="C23" s="80"/>
      <c r="D23" s="80"/>
      <c r="E23" s="80"/>
      <c r="F23" s="81">
        <f ca="1" t="shared" si="0"/>
        <v>0</v>
      </c>
      <c r="G23" s="81">
        <f ca="1" t="shared" si="1"/>
        <v>0</v>
      </c>
    </row>
    <row r="24" ht="15" spans="1:7">
      <c r="A24" s="78" t="s">
        <v>871</v>
      </c>
      <c r="B24" s="79" t="s">
        <v>872</v>
      </c>
      <c r="C24" s="80"/>
      <c r="D24" s="80"/>
      <c r="E24" s="80"/>
      <c r="F24" s="81">
        <f ca="1" t="shared" si="0"/>
        <v>0</v>
      </c>
      <c r="G24" s="81">
        <f ca="1" t="shared" si="1"/>
        <v>0</v>
      </c>
    </row>
    <row r="25" ht="15" spans="1:7">
      <c r="A25" s="78" t="s">
        <v>873</v>
      </c>
      <c r="B25" s="79" t="s">
        <v>874</v>
      </c>
      <c r="C25" s="80"/>
      <c r="D25" s="80"/>
      <c r="E25" s="80"/>
      <c r="F25" s="81">
        <f ca="1" t="shared" si="0"/>
        <v>0</v>
      </c>
      <c r="G25" s="81">
        <f ca="1" t="shared" si="1"/>
        <v>0</v>
      </c>
    </row>
    <row r="26" ht="15" spans="1:7">
      <c r="A26" s="78" t="s">
        <v>875</v>
      </c>
      <c r="B26" s="79" t="s">
        <v>876</v>
      </c>
      <c r="C26" s="80">
        <v>500</v>
      </c>
      <c r="D26" s="80">
        <v>560</v>
      </c>
      <c r="E26" s="80">
        <v>600</v>
      </c>
      <c r="F26" s="81">
        <f ca="1" t="shared" si="0"/>
        <v>1.2</v>
      </c>
      <c r="G26" s="81">
        <f ca="1" t="shared" si="1"/>
        <v>1.07142857142857</v>
      </c>
    </row>
    <row r="27" ht="27" spans="1:7">
      <c r="A27" s="78" t="s">
        <v>877</v>
      </c>
      <c r="B27" s="79" t="s">
        <v>878</v>
      </c>
      <c r="C27" s="80"/>
      <c r="D27" s="80"/>
      <c r="E27" s="80"/>
      <c r="F27" s="81">
        <f ca="1" t="shared" si="0"/>
        <v>0</v>
      </c>
      <c r="G27" s="81">
        <f ca="1" t="shared" si="1"/>
        <v>0</v>
      </c>
    </row>
    <row r="28" ht="27" spans="1:7">
      <c r="A28" s="78" t="s">
        <v>879</v>
      </c>
      <c r="B28" s="79" t="s">
        <v>880</v>
      </c>
      <c r="C28" s="80"/>
      <c r="D28" s="80"/>
      <c r="E28" s="80"/>
      <c r="F28" s="81">
        <f ca="1" t="shared" si="0"/>
        <v>0</v>
      </c>
      <c r="G28" s="81">
        <f ca="1" t="shared" si="1"/>
        <v>0</v>
      </c>
    </row>
    <row r="29" ht="15" spans="1:7">
      <c r="A29" s="78" t="s">
        <v>881</v>
      </c>
      <c r="B29" s="79" t="s">
        <v>882</v>
      </c>
      <c r="C29" s="80"/>
      <c r="D29" s="80"/>
      <c r="E29" s="80"/>
      <c r="F29" s="81">
        <f ca="1" t="shared" si="0"/>
        <v>0</v>
      </c>
      <c r="G29" s="81">
        <f ca="1" t="shared" si="1"/>
        <v>0</v>
      </c>
    </row>
    <row r="30" ht="15" spans="1:7">
      <c r="A30" s="78" t="s">
        <v>883</v>
      </c>
      <c r="B30" s="79" t="s">
        <v>884</v>
      </c>
      <c r="C30" s="80"/>
      <c r="D30" s="80"/>
      <c r="E30" s="80"/>
      <c r="F30" s="81">
        <f ca="1" t="shared" si="0"/>
        <v>0</v>
      </c>
      <c r="G30" s="81">
        <f ca="1" t="shared" si="1"/>
        <v>0</v>
      </c>
    </row>
    <row r="31" ht="15" spans="1:7">
      <c r="A31" s="78" t="s">
        <v>885</v>
      </c>
      <c r="B31" s="79" t="s">
        <v>886</v>
      </c>
      <c r="C31" s="80"/>
      <c r="D31" s="80"/>
      <c r="E31" s="80"/>
      <c r="F31" s="81">
        <f ca="1" t="shared" si="0"/>
        <v>0</v>
      </c>
      <c r="G31" s="81">
        <f ca="1" t="shared" si="1"/>
        <v>0</v>
      </c>
    </row>
    <row r="32" ht="15" spans="1:7">
      <c r="A32" s="123" t="s">
        <v>887</v>
      </c>
      <c r="B32" s="79" t="s">
        <v>888</v>
      </c>
      <c r="C32" s="80"/>
      <c r="D32" s="80"/>
      <c r="E32" s="80"/>
      <c r="F32" s="81">
        <f ca="1" t="shared" si="0"/>
        <v>0</v>
      </c>
      <c r="G32" s="81">
        <f ca="1" t="shared" si="1"/>
        <v>0</v>
      </c>
    </row>
    <row r="33" ht="27" spans="1:7">
      <c r="A33" s="123" t="s">
        <v>889</v>
      </c>
      <c r="B33" s="79" t="s">
        <v>890</v>
      </c>
      <c r="C33" s="80"/>
      <c r="D33" s="80"/>
      <c r="E33" s="80"/>
      <c r="F33" s="81">
        <f ca="1" t="shared" si="0"/>
        <v>0</v>
      </c>
      <c r="G33" s="81">
        <f ca="1" t="shared" si="1"/>
        <v>0</v>
      </c>
    </row>
    <row r="34" ht="15" spans="1:7">
      <c r="A34" s="78" t="s">
        <v>891</v>
      </c>
      <c r="B34" s="79" t="s">
        <v>892</v>
      </c>
      <c r="C34" s="80"/>
      <c r="D34" s="80">
        <v>1256</v>
      </c>
      <c r="E34" s="80"/>
      <c r="F34" s="81">
        <f ca="1" t="shared" si="0"/>
        <v>0</v>
      </c>
      <c r="G34" s="81">
        <f ca="1" t="shared" si="1"/>
        <v>0</v>
      </c>
    </row>
    <row r="35" ht="40.5" spans="1:7">
      <c r="A35" s="78" t="s">
        <v>893</v>
      </c>
      <c r="B35" s="79" t="s">
        <v>894</v>
      </c>
      <c r="C35" s="80"/>
      <c r="D35" s="80"/>
      <c r="E35" s="80"/>
      <c r="F35" s="81">
        <f ca="1" t="shared" si="0"/>
        <v>0</v>
      </c>
      <c r="G35" s="81">
        <f ca="1" t="shared" si="1"/>
        <v>0</v>
      </c>
    </row>
    <row r="36" ht="27" spans="1:7">
      <c r="A36" s="78" t="s">
        <v>895</v>
      </c>
      <c r="B36" s="79" t="s">
        <v>896</v>
      </c>
      <c r="C36" s="80"/>
      <c r="D36" s="80"/>
      <c r="E36" s="80"/>
      <c r="F36" s="81">
        <f ca="1" t="shared" si="0"/>
        <v>0</v>
      </c>
      <c r="G36" s="81">
        <f ca="1" t="shared" si="1"/>
        <v>0</v>
      </c>
    </row>
    <row r="37" ht="27" spans="1:7">
      <c r="A37" s="78" t="s">
        <v>897</v>
      </c>
      <c r="B37" s="79" t="s">
        <v>898</v>
      </c>
      <c r="C37" s="80"/>
      <c r="D37" s="80"/>
      <c r="E37" s="80"/>
      <c r="F37" s="81">
        <f ca="1" t="shared" si="0"/>
        <v>0</v>
      </c>
      <c r="G37" s="81">
        <f ca="1" t="shared" si="1"/>
        <v>0</v>
      </c>
    </row>
    <row r="38" ht="27" spans="1:7">
      <c r="A38" s="78" t="s">
        <v>899</v>
      </c>
      <c r="B38" s="79" t="s">
        <v>900</v>
      </c>
      <c r="C38" s="80"/>
      <c r="D38" s="80"/>
      <c r="E38" s="80">
        <v>28000</v>
      </c>
      <c r="F38" s="81">
        <f ca="1" t="shared" si="0"/>
        <v>0</v>
      </c>
      <c r="G38" s="81">
        <f ca="1" t="shared" si="1"/>
        <v>0</v>
      </c>
    </row>
    <row r="39" ht="27" spans="1:7">
      <c r="A39" s="78" t="s">
        <v>901</v>
      </c>
      <c r="B39" s="79" t="s">
        <v>902</v>
      </c>
      <c r="C39" s="80"/>
      <c r="D39" s="80"/>
      <c r="E39" s="80"/>
      <c r="F39" s="81">
        <f ca="1" t="shared" si="0"/>
        <v>0</v>
      </c>
      <c r="G39" s="81">
        <f ca="1" t="shared" si="1"/>
        <v>0</v>
      </c>
    </row>
    <row r="40" ht="27" spans="1:7">
      <c r="A40" s="78" t="s">
        <v>903</v>
      </c>
      <c r="B40" s="79" t="s">
        <v>904</v>
      </c>
      <c r="C40" s="80"/>
      <c r="D40" s="80"/>
      <c r="E40" s="80"/>
      <c r="F40" s="81">
        <f ca="1" t="shared" si="0"/>
        <v>0</v>
      </c>
      <c r="G40" s="81">
        <f ca="1" t="shared" si="1"/>
        <v>0</v>
      </c>
    </row>
    <row r="41" ht="27" spans="1:7">
      <c r="A41" s="78" t="s">
        <v>905</v>
      </c>
      <c r="B41" s="79" t="s">
        <v>906</v>
      </c>
      <c r="C41" s="80"/>
      <c r="D41" s="80"/>
      <c r="E41" s="80"/>
      <c r="F41" s="81">
        <f ca="1" t="shared" si="0"/>
        <v>0</v>
      </c>
      <c r="G41" s="81">
        <f ca="1" t="shared" si="1"/>
        <v>0</v>
      </c>
    </row>
    <row r="42" ht="27" spans="1:7">
      <c r="A42" s="78" t="s">
        <v>907</v>
      </c>
      <c r="B42" s="79" t="s">
        <v>908</v>
      </c>
      <c r="C42" s="80"/>
      <c r="D42" s="80"/>
      <c r="E42" s="80"/>
      <c r="F42" s="81">
        <f ca="1" t="shared" si="0"/>
        <v>0</v>
      </c>
      <c r="G42" s="81">
        <f ca="1" t="shared" si="1"/>
        <v>0</v>
      </c>
    </row>
    <row r="43" ht="27" spans="1:7">
      <c r="A43" s="78" t="s">
        <v>909</v>
      </c>
      <c r="B43" s="79" t="s">
        <v>910</v>
      </c>
      <c r="C43" s="80"/>
      <c r="D43" s="80"/>
      <c r="E43" s="80"/>
      <c r="F43" s="81">
        <f ca="1" t="shared" si="0"/>
        <v>0</v>
      </c>
      <c r="G43" s="81">
        <f ca="1" t="shared" si="1"/>
        <v>0</v>
      </c>
    </row>
    <row r="44" ht="27" spans="1:7">
      <c r="A44" s="78" t="s">
        <v>911</v>
      </c>
      <c r="B44" s="79" t="s">
        <v>912</v>
      </c>
      <c r="C44" s="80"/>
      <c r="D44" s="80"/>
      <c r="E44" s="80"/>
      <c r="F44" s="81">
        <f ca="1" t="shared" si="0"/>
        <v>0</v>
      </c>
      <c r="G44" s="81">
        <f ca="1" t="shared" si="1"/>
        <v>0</v>
      </c>
    </row>
    <row r="45" ht="27" spans="1:7">
      <c r="A45" s="78" t="s">
        <v>913</v>
      </c>
      <c r="B45" s="79" t="s">
        <v>914</v>
      </c>
      <c r="C45" s="80"/>
      <c r="D45" s="80"/>
      <c r="E45" s="80"/>
      <c r="F45" s="81">
        <f ca="1" t="shared" si="0"/>
        <v>0</v>
      </c>
      <c r="G45" s="81">
        <f ca="1" t="shared" si="1"/>
        <v>0</v>
      </c>
    </row>
    <row r="46" ht="27" spans="1:7">
      <c r="A46" s="78" t="s">
        <v>915</v>
      </c>
      <c r="B46" s="79" t="s">
        <v>916</v>
      </c>
      <c r="C46" s="80"/>
      <c r="D46" s="80"/>
      <c r="E46" s="80"/>
      <c r="F46" s="81">
        <f ca="1" t="shared" si="0"/>
        <v>0</v>
      </c>
      <c r="G46" s="81">
        <f ca="1" t="shared" si="1"/>
        <v>0</v>
      </c>
    </row>
    <row r="47" ht="27" spans="1:7">
      <c r="A47" s="78" t="s">
        <v>917</v>
      </c>
      <c r="B47" s="79" t="s">
        <v>918</v>
      </c>
      <c r="C47" s="80"/>
      <c r="D47" s="80"/>
      <c r="E47" s="80"/>
      <c r="F47" s="81">
        <f ca="1" t="shared" si="0"/>
        <v>0</v>
      </c>
      <c r="G47" s="81">
        <f ca="1" t="shared" si="1"/>
        <v>0</v>
      </c>
    </row>
    <row r="48" ht="27" spans="1:7">
      <c r="A48" s="78" t="s">
        <v>919</v>
      </c>
      <c r="B48" s="79" t="s">
        <v>920</v>
      </c>
      <c r="C48" s="80"/>
      <c r="D48" s="80"/>
      <c r="E48" s="80">
        <v>8000</v>
      </c>
      <c r="F48" s="81">
        <f ca="1" t="shared" si="0"/>
        <v>0</v>
      </c>
      <c r="G48" s="81">
        <f ca="1" t="shared" si="1"/>
        <v>0</v>
      </c>
    </row>
    <row r="49" ht="27" spans="1:7">
      <c r="A49" s="78" t="s">
        <v>921</v>
      </c>
      <c r="B49" s="79" t="s">
        <v>922</v>
      </c>
      <c r="C49" s="80"/>
      <c r="D49" s="80"/>
      <c r="E49" s="80"/>
      <c r="F49" s="81">
        <f ca="1" t="shared" si="0"/>
        <v>0</v>
      </c>
      <c r="G49" s="81">
        <f ca="1" t="shared" si="1"/>
        <v>0</v>
      </c>
    </row>
    <row r="50" ht="15" spans="1:7">
      <c r="A50" s="210" t="s">
        <v>923</v>
      </c>
      <c r="B50" s="88" t="s">
        <v>924</v>
      </c>
      <c r="C50" s="80">
        <v>321</v>
      </c>
      <c r="D50" s="80">
        <v>14021</v>
      </c>
      <c r="E50" s="80">
        <v>420</v>
      </c>
      <c r="F50" s="81">
        <f ca="1" t="shared" si="0"/>
        <v>1.30841121495327</v>
      </c>
      <c r="G50" s="81">
        <f ca="1" t="shared" si="1"/>
        <v>0.0299550673989016</v>
      </c>
    </row>
    <row r="51" ht="27" spans="1:7">
      <c r="A51" s="211" t="s">
        <v>925</v>
      </c>
      <c r="B51" s="125" t="s">
        <v>926</v>
      </c>
      <c r="C51" s="80"/>
      <c r="D51" s="80"/>
      <c r="E51" s="80"/>
      <c r="F51" s="81">
        <f ca="1" t="shared" si="0"/>
        <v>0</v>
      </c>
      <c r="G51" s="81">
        <f ca="1" t="shared" si="1"/>
        <v>0</v>
      </c>
    </row>
    <row r="52" ht="27" spans="1:7">
      <c r="A52" s="212" t="s">
        <v>927</v>
      </c>
      <c r="B52" s="87" t="s">
        <v>928</v>
      </c>
      <c r="C52" s="80"/>
      <c r="D52" s="80"/>
      <c r="E52" s="80"/>
      <c r="F52" s="81">
        <f ca="1" t="shared" si="0"/>
        <v>0</v>
      </c>
      <c r="G52" s="81">
        <f ca="1" t="shared" si="1"/>
        <v>0</v>
      </c>
    </row>
    <row r="53" ht="15" spans="1:7">
      <c r="A53" s="213" t="s">
        <v>929</v>
      </c>
      <c r="B53" s="79" t="s">
        <v>930</v>
      </c>
      <c r="C53" s="80"/>
      <c r="D53" s="80"/>
      <c r="E53" s="80"/>
      <c r="F53" s="81">
        <f ca="1" t="shared" si="0"/>
        <v>0</v>
      </c>
      <c r="G53" s="81">
        <f ca="1" t="shared" si="1"/>
        <v>0</v>
      </c>
    </row>
    <row r="54" ht="27" spans="1:7">
      <c r="A54" s="213" t="s">
        <v>931</v>
      </c>
      <c r="B54" s="79" t="s">
        <v>932</v>
      </c>
      <c r="C54" s="80"/>
      <c r="D54" s="80"/>
      <c r="E54" s="80"/>
      <c r="F54" s="81">
        <f ca="1" t="shared" si="0"/>
        <v>0</v>
      </c>
      <c r="G54" s="81">
        <f ca="1" t="shared" si="1"/>
        <v>0</v>
      </c>
    </row>
    <row r="55" ht="15" spans="1:7">
      <c r="A55" s="213" t="s">
        <v>933</v>
      </c>
      <c r="B55" s="79" t="s">
        <v>934</v>
      </c>
      <c r="C55" s="80"/>
      <c r="D55" s="80"/>
      <c r="E55" s="80"/>
      <c r="F55" s="81">
        <f ca="1" t="shared" si="0"/>
        <v>0</v>
      </c>
      <c r="G55" s="81">
        <f ca="1" t="shared" si="1"/>
        <v>0</v>
      </c>
    </row>
    <row r="56" ht="30" spans="1:7">
      <c r="A56" s="212" t="s">
        <v>935</v>
      </c>
      <c r="B56" s="126" t="s">
        <v>936</v>
      </c>
      <c r="C56" s="80"/>
      <c r="D56" s="80"/>
      <c r="E56" s="80"/>
      <c r="F56" s="81">
        <f ca="1" t="shared" si="0"/>
        <v>0</v>
      </c>
      <c r="G56" s="81">
        <f ca="1" t="shared" si="1"/>
        <v>0</v>
      </c>
    </row>
    <row r="57" ht="40.5" spans="1:7">
      <c r="A57" s="78" t="s">
        <v>937</v>
      </c>
      <c r="B57" s="79" t="s">
        <v>938</v>
      </c>
      <c r="C57" s="80"/>
      <c r="D57" s="80"/>
      <c r="E57" s="80"/>
      <c r="F57" s="81">
        <f ca="1" t="shared" si="0"/>
        <v>0</v>
      </c>
      <c r="G57" s="81">
        <f ca="1" t="shared" si="1"/>
        <v>0</v>
      </c>
    </row>
    <row r="58" ht="40.5" spans="1:7">
      <c r="A58" s="78" t="s">
        <v>939</v>
      </c>
      <c r="B58" s="79" t="s">
        <v>940</v>
      </c>
      <c r="C58" s="80"/>
      <c r="D58" s="80"/>
      <c r="E58" s="80"/>
      <c r="F58" s="81">
        <f ca="1" t="shared" si="0"/>
        <v>0</v>
      </c>
      <c r="G58" s="81">
        <f ca="1" t="shared" si="1"/>
        <v>0</v>
      </c>
    </row>
    <row r="59" ht="40.5" spans="1:7">
      <c r="A59" s="78" t="s">
        <v>941</v>
      </c>
      <c r="B59" s="79" t="s">
        <v>942</v>
      </c>
      <c r="C59" s="80"/>
      <c r="D59" s="80"/>
      <c r="E59" s="80"/>
      <c r="F59" s="81">
        <f ca="1" t="shared" si="0"/>
        <v>0</v>
      </c>
      <c r="G59" s="81">
        <f ca="1" t="shared" si="1"/>
        <v>0</v>
      </c>
    </row>
    <row r="60" ht="40.5" spans="1:7">
      <c r="A60" s="78" t="s">
        <v>943</v>
      </c>
      <c r="B60" s="79" t="s">
        <v>944</v>
      </c>
      <c r="C60" s="80"/>
      <c r="D60" s="80"/>
      <c r="E60" s="80"/>
      <c r="F60" s="81">
        <f ca="1" t="shared" si="0"/>
        <v>0</v>
      </c>
      <c r="G60" s="81">
        <f ca="1" t="shared" si="1"/>
        <v>0</v>
      </c>
    </row>
    <row r="61" ht="27" spans="1:7">
      <c r="A61" s="78" t="s">
        <v>945</v>
      </c>
      <c r="B61" s="79" t="s">
        <v>946</v>
      </c>
      <c r="C61" s="80"/>
      <c r="D61" s="80"/>
      <c r="E61" s="80"/>
      <c r="F61" s="81">
        <f ca="1" t="shared" si="0"/>
        <v>0</v>
      </c>
      <c r="G61" s="81">
        <f ca="1" t="shared" si="1"/>
        <v>0</v>
      </c>
    </row>
    <row r="62" ht="40.5" spans="1:7">
      <c r="A62" s="78" t="s">
        <v>947</v>
      </c>
      <c r="B62" s="79" t="s">
        <v>948</v>
      </c>
      <c r="C62" s="80"/>
      <c r="D62" s="80"/>
      <c r="E62" s="80"/>
      <c r="F62" s="81">
        <f ca="1" t="shared" si="0"/>
        <v>0</v>
      </c>
      <c r="G62" s="81">
        <f ca="1" t="shared" si="1"/>
        <v>0</v>
      </c>
    </row>
    <row r="63" ht="30" spans="1:7">
      <c r="A63" s="214" t="s">
        <v>949</v>
      </c>
      <c r="B63" s="126" t="s">
        <v>950</v>
      </c>
      <c r="C63" s="80"/>
      <c r="D63" s="80"/>
      <c r="E63" s="80"/>
      <c r="F63" s="81">
        <f ca="1" t="shared" si="0"/>
        <v>0</v>
      </c>
      <c r="G63" s="81">
        <f ca="1" t="shared" si="1"/>
        <v>0</v>
      </c>
    </row>
    <row r="64" ht="30" spans="1:7">
      <c r="A64" s="214" t="s">
        <v>951</v>
      </c>
      <c r="B64" s="126" t="s">
        <v>952</v>
      </c>
      <c r="C64" s="80"/>
      <c r="D64" s="80">
        <v>10505</v>
      </c>
      <c r="E64" s="80"/>
      <c r="F64" s="81">
        <f ca="1" t="shared" si="0"/>
        <v>0</v>
      </c>
      <c r="G64" s="81">
        <f ca="1" t="shared" si="1"/>
        <v>0</v>
      </c>
    </row>
    <row r="65" ht="15" spans="1:7">
      <c r="A65" s="210" t="s">
        <v>953</v>
      </c>
      <c r="B65" s="88" t="s">
        <v>954</v>
      </c>
      <c r="C65" s="80"/>
      <c r="D65" s="80">
        <v>127100</v>
      </c>
      <c r="E65" s="80"/>
      <c r="F65" s="81">
        <f ca="1" t="shared" si="0"/>
        <v>0</v>
      </c>
      <c r="G65" s="81">
        <f ca="1" t="shared" si="1"/>
        <v>0</v>
      </c>
    </row>
    <row r="66" ht="27" spans="1:7">
      <c r="A66" s="123" t="s">
        <v>955</v>
      </c>
      <c r="B66" s="79" t="s">
        <v>956</v>
      </c>
      <c r="C66" s="80"/>
      <c r="D66" s="80"/>
      <c r="E66" s="80"/>
      <c r="F66" s="81">
        <f ca="1" t="shared" si="0"/>
        <v>0</v>
      </c>
      <c r="G66" s="81">
        <f ca="1" t="shared" si="1"/>
        <v>0</v>
      </c>
    </row>
    <row r="67" ht="15" spans="1:7">
      <c r="A67" s="210" t="s">
        <v>957</v>
      </c>
      <c r="B67" s="79" t="s">
        <v>958</v>
      </c>
      <c r="C67" s="80"/>
      <c r="D67" s="80"/>
      <c r="E67" s="128"/>
      <c r="F67" s="81">
        <f ca="1" t="shared" si="0"/>
        <v>0</v>
      </c>
      <c r="G67" s="81">
        <f ca="1" t="shared" si="1"/>
        <v>0</v>
      </c>
    </row>
  </sheetData>
  <mergeCells count="6">
    <mergeCell ref="A3:G3"/>
    <mergeCell ref="E5:G5"/>
    <mergeCell ref="A5:A6"/>
    <mergeCell ref="B5:B6"/>
    <mergeCell ref="C5:C6"/>
    <mergeCell ref="D5:D6"/>
  </mergeCells>
  <dataValidations count="2">
    <dataValidation allowBlank="1" showInputMessage="1" showErrorMessage="1" prompt="省本级禁用。地市本级、县级或行政管理区录入。" sqref="C65:E65"/>
    <dataValidation allowBlank="1" showInputMessage="1" showErrorMessage="1" prompt="省本级或有债务发行预算的计划单列市可录入。&#10;其它地区录入债务转贷收入。" sqref="C67:E67"/>
  </dataValidations>
  <pageMargins left="0.75" right="0.75" top="0.270000010728836" bottom="0.270000010728836" header="0" footer="0"/>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84"/>
  <sheetViews>
    <sheetView topLeftCell="A256" workbookViewId="0">
      <selection activeCell="J8" sqref="J8"/>
    </sheetView>
  </sheetViews>
  <sheetFormatPr defaultColWidth="10" defaultRowHeight="13.5" outlineLevelCol="6"/>
  <cols>
    <col min="1" max="1" width="12.75" customWidth="1"/>
    <col min="2" max="2" width="20.3" customWidth="1"/>
    <col min="3" max="3" width="12.25" customWidth="1"/>
    <col min="4" max="4" width="10.625" customWidth="1"/>
    <col min="6" max="6" width="11.125"/>
    <col min="7" max="7" width="10.125"/>
  </cols>
  <sheetData>
    <row r="1" spans="1:1">
      <c r="A1" t="s">
        <v>959</v>
      </c>
    </row>
    <row r="2" ht="23.25" spans="1:7">
      <c r="A2" s="69" t="s">
        <v>960</v>
      </c>
      <c r="B2" s="69"/>
      <c r="C2" s="69"/>
      <c r="D2" s="69"/>
      <c r="E2" s="69"/>
      <c r="F2" s="69"/>
      <c r="G2" s="69"/>
    </row>
    <row r="3" spans="1:7">
      <c r="A3" s="70"/>
      <c r="B3" s="70"/>
      <c r="C3" s="70"/>
      <c r="D3" s="70"/>
      <c r="E3" s="70"/>
      <c r="F3" s="71"/>
      <c r="G3" s="72" t="s">
        <v>21</v>
      </c>
    </row>
    <row r="4" ht="15" spans="1:7">
      <c r="A4" s="73" t="s">
        <v>833</v>
      </c>
      <c r="B4" s="73" t="s">
        <v>834</v>
      </c>
      <c r="C4" s="73" t="s">
        <v>835</v>
      </c>
      <c r="D4" s="74" t="s">
        <v>836</v>
      </c>
      <c r="E4" s="73" t="s">
        <v>55</v>
      </c>
      <c r="F4" s="73"/>
      <c r="G4" s="73"/>
    </row>
    <row r="5" ht="42" spans="1:7">
      <c r="A5" s="73"/>
      <c r="B5" s="73"/>
      <c r="C5" s="73"/>
      <c r="D5" s="73"/>
      <c r="E5" s="73" t="s">
        <v>58</v>
      </c>
      <c r="F5" s="75" t="s">
        <v>837</v>
      </c>
      <c r="G5" s="75" t="s">
        <v>60</v>
      </c>
    </row>
    <row r="6" ht="34" customHeight="1" spans="1:7">
      <c r="A6" s="73"/>
      <c r="B6" s="73"/>
      <c r="C6" s="73">
        <f>SUM(C7:C284)</f>
        <v>178748</v>
      </c>
      <c r="D6" s="73">
        <f>SUM(D7:D284)</f>
        <v>229514</v>
      </c>
      <c r="E6" s="73">
        <f>SUM(E7:E284)</f>
        <v>126261</v>
      </c>
      <c r="F6" s="77">
        <f>E6/C6*100%</f>
        <v>0.70636314811914</v>
      </c>
      <c r="G6" s="77">
        <f>E6/D6*100%</f>
        <v>0.550123304025027</v>
      </c>
    </row>
    <row r="7" ht="28" customHeight="1" spans="1:7">
      <c r="A7" s="78" t="s">
        <v>961</v>
      </c>
      <c r="B7" s="79" t="s">
        <v>962</v>
      </c>
      <c r="C7" s="80"/>
      <c r="D7" s="80"/>
      <c r="E7" s="80"/>
      <c r="F7" s="81">
        <f ca="1" t="shared" ref="F7:F70" si="0">IFERROR(OFFSET($G7,0,-1)/OFFSET($G7,0,-3),)</f>
        <v>0</v>
      </c>
      <c r="G7" s="81">
        <f ca="1" t="shared" ref="G7:G70" si="1">IFERROR(OFFSET($G7,0,-1)/OFFSET($G7,0,-2),)</f>
        <v>0</v>
      </c>
    </row>
    <row r="8" ht="28" customHeight="1" spans="1:7">
      <c r="A8" s="78" t="s">
        <v>963</v>
      </c>
      <c r="B8" s="79" t="s">
        <v>964</v>
      </c>
      <c r="C8" s="80"/>
      <c r="D8" s="80"/>
      <c r="E8" s="80"/>
      <c r="F8" s="81">
        <f ca="1" t="shared" si="0"/>
        <v>0</v>
      </c>
      <c r="G8" s="81">
        <f ca="1" t="shared" si="1"/>
        <v>0</v>
      </c>
    </row>
    <row r="9" ht="28" customHeight="1" spans="1:7">
      <c r="A9" s="78" t="s">
        <v>965</v>
      </c>
      <c r="B9" s="79" t="s">
        <v>184</v>
      </c>
      <c r="C9" s="80"/>
      <c r="D9" s="80"/>
      <c r="E9" s="80"/>
      <c r="F9" s="81">
        <f ca="1" t="shared" si="0"/>
        <v>0</v>
      </c>
      <c r="G9" s="81">
        <f ca="1" t="shared" si="1"/>
        <v>0</v>
      </c>
    </row>
    <row r="10" ht="28" customHeight="1" spans="1:7">
      <c r="A10" s="78" t="s">
        <v>966</v>
      </c>
      <c r="B10" s="79" t="s">
        <v>192</v>
      </c>
      <c r="C10" s="80"/>
      <c r="D10" s="80"/>
      <c r="E10" s="80"/>
      <c r="F10" s="81">
        <f ca="1" t="shared" si="0"/>
        <v>0</v>
      </c>
      <c r="G10" s="81">
        <f ca="1" t="shared" si="1"/>
        <v>0</v>
      </c>
    </row>
    <row r="11" ht="28" customHeight="1" spans="1:7">
      <c r="A11" s="78" t="s">
        <v>967</v>
      </c>
      <c r="B11" s="79" t="s">
        <v>198</v>
      </c>
      <c r="C11" s="80"/>
      <c r="D11" s="80"/>
      <c r="E11" s="80"/>
      <c r="F11" s="81">
        <f ca="1" t="shared" si="0"/>
        <v>0</v>
      </c>
      <c r="G11" s="81">
        <f ca="1" t="shared" si="1"/>
        <v>0</v>
      </c>
    </row>
    <row r="12" ht="28" customHeight="1" spans="1:7">
      <c r="A12" s="78" t="s">
        <v>968</v>
      </c>
      <c r="B12" s="79" t="s">
        <v>969</v>
      </c>
      <c r="C12" s="80"/>
      <c r="D12" s="80"/>
      <c r="E12" s="80"/>
      <c r="F12" s="81">
        <f ca="1" t="shared" si="0"/>
        <v>0</v>
      </c>
      <c r="G12" s="81">
        <f ca="1" t="shared" si="1"/>
        <v>0</v>
      </c>
    </row>
    <row r="13" ht="28" customHeight="1" spans="1:7">
      <c r="A13" s="78" t="s">
        <v>970</v>
      </c>
      <c r="B13" s="79" t="s">
        <v>971</v>
      </c>
      <c r="C13" s="80"/>
      <c r="D13" s="80"/>
      <c r="E13" s="80"/>
      <c r="F13" s="81">
        <f ca="1" t="shared" si="0"/>
        <v>0</v>
      </c>
      <c r="G13" s="81">
        <f ca="1" t="shared" si="1"/>
        <v>0</v>
      </c>
    </row>
    <row r="14" ht="28" customHeight="1" spans="1:7">
      <c r="A14" s="78" t="s">
        <v>972</v>
      </c>
      <c r="B14" s="79" t="s">
        <v>973</v>
      </c>
      <c r="C14" s="80"/>
      <c r="D14" s="80"/>
      <c r="E14" s="80"/>
      <c r="F14" s="81">
        <f ca="1" t="shared" si="0"/>
        <v>0</v>
      </c>
      <c r="G14" s="81">
        <f ca="1" t="shared" si="1"/>
        <v>0</v>
      </c>
    </row>
    <row r="15" ht="28" customHeight="1" spans="1:7">
      <c r="A15" s="78" t="s">
        <v>974</v>
      </c>
      <c r="B15" s="79" t="s">
        <v>975</v>
      </c>
      <c r="C15" s="80"/>
      <c r="D15" s="80"/>
      <c r="E15" s="80"/>
      <c r="F15" s="81">
        <f ca="1" t="shared" si="0"/>
        <v>0</v>
      </c>
      <c r="G15" s="81">
        <f ca="1" t="shared" si="1"/>
        <v>0</v>
      </c>
    </row>
    <row r="16" ht="28" customHeight="1" spans="1:7">
      <c r="A16" s="78" t="s">
        <v>976</v>
      </c>
      <c r="B16" s="79" t="s">
        <v>977</v>
      </c>
      <c r="C16" s="80"/>
      <c r="D16" s="80"/>
      <c r="E16" s="80"/>
      <c r="F16" s="81">
        <f ca="1" t="shared" si="0"/>
        <v>0</v>
      </c>
      <c r="G16" s="81">
        <f ca="1" t="shared" si="1"/>
        <v>0</v>
      </c>
    </row>
    <row r="17" ht="28" customHeight="1" spans="1:7">
      <c r="A17" s="78" t="s">
        <v>978</v>
      </c>
      <c r="B17" s="79" t="s">
        <v>979</v>
      </c>
      <c r="C17" s="80"/>
      <c r="D17" s="80"/>
      <c r="E17" s="80"/>
      <c r="F17" s="81">
        <f ca="1" t="shared" si="0"/>
        <v>0</v>
      </c>
      <c r="G17" s="81">
        <f ca="1" t="shared" si="1"/>
        <v>0</v>
      </c>
    </row>
    <row r="18" ht="28" customHeight="1" spans="1:7">
      <c r="A18" s="78" t="s">
        <v>980</v>
      </c>
      <c r="B18" s="79" t="s">
        <v>204</v>
      </c>
      <c r="C18" s="80"/>
      <c r="D18" s="80"/>
      <c r="E18" s="80"/>
      <c r="F18" s="81">
        <f ca="1" t="shared" si="0"/>
        <v>0</v>
      </c>
      <c r="G18" s="81">
        <f ca="1" t="shared" si="1"/>
        <v>0</v>
      </c>
    </row>
    <row r="19" ht="28" customHeight="1" spans="1:7">
      <c r="A19" s="78" t="s">
        <v>981</v>
      </c>
      <c r="B19" s="79" t="s">
        <v>206</v>
      </c>
      <c r="C19" s="80"/>
      <c r="D19" s="80"/>
      <c r="E19" s="80"/>
      <c r="F19" s="81">
        <f ca="1" t="shared" si="0"/>
        <v>0</v>
      </c>
      <c r="G19" s="81">
        <f ca="1" t="shared" si="1"/>
        <v>0</v>
      </c>
    </row>
    <row r="20" ht="28" customHeight="1" spans="1:7">
      <c r="A20" s="78" t="s">
        <v>982</v>
      </c>
      <c r="B20" s="79" t="s">
        <v>208</v>
      </c>
      <c r="C20" s="80"/>
      <c r="D20" s="80"/>
      <c r="E20" s="80"/>
      <c r="F20" s="81">
        <f ca="1" t="shared" si="0"/>
        <v>0</v>
      </c>
      <c r="G20" s="81">
        <f ca="1" t="shared" si="1"/>
        <v>0</v>
      </c>
    </row>
    <row r="21" ht="28" customHeight="1" spans="1:7">
      <c r="A21" s="78" t="s">
        <v>983</v>
      </c>
      <c r="B21" s="79" t="s">
        <v>210</v>
      </c>
      <c r="C21" s="80"/>
      <c r="D21" s="80"/>
      <c r="E21" s="80"/>
      <c r="F21" s="81">
        <f ca="1" t="shared" si="0"/>
        <v>0</v>
      </c>
      <c r="G21" s="81">
        <f ca="1" t="shared" si="1"/>
        <v>0</v>
      </c>
    </row>
    <row r="22" ht="28" customHeight="1" spans="1:7">
      <c r="A22" s="78" t="s">
        <v>984</v>
      </c>
      <c r="B22" s="79" t="s">
        <v>218</v>
      </c>
      <c r="C22" s="80"/>
      <c r="D22" s="80"/>
      <c r="E22" s="80"/>
      <c r="F22" s="81">
        <f ca="1" t="shared" si="0"/>
        <v>0</v>
      </c>
      <c r="G22" s="81">
        <f ca="1" t="shared" si="1"/>
        <v>0</v>
      </c>
    </row>
    <row r="23" ht="28" customHeight="1" spans="1:7">
      <c r="A23" s="78" t="s">
        <v>985</v>
      </c>
      <c r="B23" s="79" t="s">
        <v>986</v>
      </c>
      <c r="C23" s="80"/>
      <c r="D23" s="80"/>
      <c r="E23" s="80"/>
      <c r="F23" s="81">
        <f ca="1" t="shared" si="0"/>
        <v>0</v>
      </c>
      <c r="G23" s="81">
        <f ca="1" t="shared" si="1"/>
        <v>0</v>
      </c>
    </row>
    <row r="24" ht="28" customHeight="1" spans="1:7">
      <c r="A24" s="78" t="s">
        <v>987</v>
      </c>
      <c r="B24" s="79" t="s">
        <v>988</v>
      </c>
      <c r="C24" s="80"/>
      <c r="D24" s="80"/>
      <c r="E24" s="80"/>
      <c r="F24" s="81">
        <f ca="1" t="shared" si="0"/>
        <v>0</v>
      </c>
      <c r="G24" s="81">
        <f ca="1" t="shared" si="1"/>
        <v>0</v>
      </c>
    </row>
    <row r="25" ht="35" customHeight="1" spans="1:7">
      <c r="A25" s="78" t="s">
        <v>989</v>
      </c>
      <c r="B25" s="79" t="s">
        <v>990</v>
      </c>
      <c r="C25" s="80">
        <v>9</v>
      </c>
      <c r="D25" s="80">
        <v>2</v>
      </c>
      <c r="E25" s="80"/>
      <c r="F25" s="81">
        <f ca="1" t="shared" si="0"/>
        <v>0</v>
      </c>
      <c r="G25" s="81">
        <f ca="1" t="shared" si="1"/>
        <v>0</v>
      </c>
    </row>
    <row r="26" ht="35" customHeight="1" spans="1:7">
      <c r="A26" s="78" t="s">
        <v>991</v>
      </c>
      <c r="B26" s="79" t="s">
        <v>992</v>
      </c>
      <c r="C26" s="80"/>
      <c r="D26" s="80"/>
      <c r="E26" s="80"/>
      <c r="F26" s="81">
        <f ca="1" t="shared" si="0"/>
        <v>0</v>
      </c>
      <c r="G26" s="81">
        <f ca="1" t="shared" si="1"/>
        <v>0</v>
      </c>
    </row>
    <row r="27" ht="35" customHeight="1" spans="1:7">
      <c r="A27" s="78" t="s">
        <v>993</v>
      </c>
      <c r="B27" s="79" t="s">
        <v>994</v>
      </c>
      <c r="C27" s="80"/>
      <c r="D27" s="80"/>
      <c r="E27" s="80"/>
      <c r="F27" s="81">
        <f ca="1" t="shared" si="0"/>
        <v>0</v>
      </c>
      <c r="G27" s="81">
        <f ca="1" t="shared" si="1"/>
        <v>0</v>
      </c>
    </row>
    <row r="28" ht="35" customHeight="1" spans="1:7">
      <c r="A28" s="78" t="s">
        <v>995</v>
      </c>
      <c r="B28" s="82" t="s">
        <v>996</v>
      </c>
      <c r="C28" s="80"/>
      <c r="D28" s="80"/>
      <c r="E28" s="80"/>
      <c r="F28" s="81">
        <f ca="1" t="shared" si="0"/>
        <v>0</v>
      </c>
      <c r="G28" s="81">
        <f ca="1" t="shared" si="1"/>
        <v>0</v>
      </c>
    </row>
    <row r="29" ht="35" customHeight="1" spans="1:7">
      <c r="A29" s="78" t="s">
        <v>997</v>
      </c>
      <c r="B29" s="79" t="s">
        <v>998</v>
      </c>
      <c r="C29" s="80"/>
      <c r="D29" s="80"/>
      <c r="E29" s="80"/>
      <c r="F29" s="81">
        <f ca="1" t="shared" si="0"/>
        <v>0</v>
      </c>
      <c r="G29" s="81">
        <f ca="1" t="shared" si="1"/>
        <v>0</v>
      </c>
    </row>
    <row r="30" ht="35" customHeight="1" spans="1:7">
      <c r="A30" s="78" t="s">
        <v>999</v>
      </c>
      <c r="B30" s="79" t="s">
        <v>1000</v>
      </c>
      <c r="C30" s="80"/>
      <c r="D30" s="80"/>
      <c r="E30" s="80"/>
      <c r="F30" s="81">
        <f ca="1" t="shared" si="0"/>
        <v>0</v>
      </c>
      <c r="G30" s="81">
        <f ca="1" t="shared" si="1"/>
        <v>0</v>
      </c>
    </row>
    <row r="31" ht="35" customHeight="1" spans="1:7">
      <c r="A31" s="78" t="s">
        <v>1001</v>
      </c>
      <c r="B31" s="79" t="s">
        <v>1002</v>
      </c>
      <c r="C31" s="80"/>
      <c r="D31" s="80"/>
      <c r="E31" s="80"/>
      <c r="F31" s="81">
        <f ca="1" t="shared" si="0"/>
        <v>0</v>
      </c>
      <c r="G31" s="81">
        <f ca="1" t="shared" si="1"/>
        <v>0</v>
      </c>
    </row>
    <row r="32" ht="35" customHeight="1" spans="1:7">
      <c r="A32" s="78" t="s">
        <v>1003</v>
      </c>
      <c r="B32" s="79" t="s">
        <v>1004</v>
      </c>
      <c r="C32" s="80">
        <v>24</v>
      </c>
      <c r="D32" s="80"/>
      <c r="E32" s="80"/>
      <c r="F32" s="81">
        <f ca="1" t="shared" si="0"/>
        <v>0</v>
      </c>
      <c r="G32" s="81">
        <f ca="1" t="shared" si="1"/>
        <v>0</v>
      </c>
    </row>
    <row r="33" ht="35" customHeight="1" spans="1:7">
      <c r="A33" s="78" t="s">
        <v>1005</v>
      </c>
      <c r="B33" s="79" t="s">
        <v>1006</v>
      </c>
      <c r="C33" s="80"/>
      <c r="D33" s="80"/>
      <c r="E33" s="80"/>
      <c r="F33" s="81">
        <f ca="1" t="shared" si="0"/>
        <v>0</v>
      </c>
      <c r="G33" s="81">
        <f ca="1" t="shared" si="1"/>
        <v>0</v>
      </c>
    </row>
    <row r="34" ht="35" customHeight="1" spans="1:7">
      <c r="A34" s="78" t="s">
        <v>1007</v>
      </c>
      <c r="B34" s="79" t="s">
        <v>1008</v>
      </c>
      <c r="C34" s="80"/>
      <c r="D34" s="80"/>
      <c r="E34" s="80"/>
      <c r="F34" s="81">
        <f ca="1" t="shared" si="0"/>
        <v>0</v>
      </c>
      <c r="G34" s="81">
        <f ca="1" t="shared" si="1"/>
        <v>0</v>
      </c>
    </row>
    <row r="35" ht="40.5" spans="1:7">
      <c r="A35" s="78" t="s">
        <v>1009</v>
      </c>
      <c r="B35" s="79" t="s">
        <v>1010</v>
      </c>
      <c r="C35" s="80"/>
      <c r="D35" s="80"/>
      <c r="E35" s="80"/>
      <c r="F35" s="81">
        <f ca="1" t="shared" si="0"/>
        <v>0</v>
      </c>
      <c r="G35" s="81">
        <f ca="1" t="shared" si="1"/>
        <v>0</v>
      </c>
    </row>
    <row r="36" ht="15" spans="1:7">
      <c r="A36" s="78" t="s">
        <v>1011</v>
      </c>
      <c r="B36" s="79" t="s">
        <v>224</v>
      </c>
      <c r="C36" s="80"/>
      <c r="D36" s="80"/>
      <c r="E36" s="80"/>
      <c r="F36" s="81">
        <f ca="1" t="shared" si="0"/>
        <v>0</v>
      </c>
      <c r="G36" s="81">
        <f ca="1" t="shared" si="1"/>
        <v>0</v>
      </c>
    </row>
    <row r="37" ht="15" spans="1:7">
      <c r="A37" s="78" t="s">
        <v>1012</v>
      </c>
      <c r="B37" s="79" t="s">
        <v>226</v>
      </c>
      <c r="C37" s="80"/>
      <c r="D37" s="80"/>
      <c r="E37" s="80"/>
      <c r="F37" s="81">
        <f ca="1" t="shared" si="0"/>
        <v>0</v>
      </c>
      <c r="G37" s="81">
        <f ca="1" t="shared" si="1"/>
        <v>0</v>
      </c>
    </row>
    <row r="38" ht="15" spans="1:7">
      <c r="A38" s="78" t="s">
        <v>1013</v>
      </c>
      <c r="B38" s="79" t="s">
        <v>228</v>
      </c>
      <c r="C38" s="80"/>
      <c r="D38" s="80"/>
      <c r="E38" s="80"/>
      <c r="F38" s="81">
        <f ca="1" t="shared" si="0"/>
        <v>0</v>
      </c>
      <c r="G38" s="81">
        <f ca="1" t="shared" si="1"/>
        <v>0</v>
      </c>
    </row>
    <row r="39" ht="15" spans="1:7">
      <c r="A39" s="78" t="s">
        <v>1014</v>
      </c>
      <c r="B39" s="79" t="s">
        <v>230</v>
      </c>
      <c r="C39" s="80"/>
      <c r="D39" s="80"/>
      <c r="E39" s="80"/>
      <c r="F39" s="81">
        <f ca="1" t="shared" si="0"/>
        <v>0</v>
      </c>
      <c r="G39" s="81">
        <f ca="1" t="shared" si="1"/>
        <v>0</v>
      </c>
    </row>
    <row r="40" ht="15" spans="1:7">
      <c r="A40" s="78" t="s">
        <v>1015</v>
      </c>
      <c r="B40" s="79" t="s">
        <v>232</v>
      </c>
      <c r="C40" s="80"/>
      <c r="D40" s="80"/>
      <c r="E40" s="80"/>
      <c r="F40" s="81">
        <f ca="1" t="shared" si="0"/>
        <v>0</v>
      </c>
      <c r="G40" s="81">
        <f ca="1" t="shared" si="1"/>
        <v>0</v>
      </c>
    </row>
    <row r="41" ht="27" spans="1:7">
      <c r="A41" s="78" t="s">
        <v>1016</v>
      </c>
      <c r="B41" s="79" t="s">
        <v>234</v>
      </c>
      <c r="C41" s="80"/>
      <c r="D41" s="80"/>
      <c r="E41" s="80"/>
      <c r="F41" s="81">
        <f ca="1" t="shared" si="0"/>
        <v>0</v>
      </c>
      <c r="G41" s="81">
        <f ca="1" t="shared" si="1"/>
        <v>0</v>
      </c>
    </row>
    <row r="42" ht="15" spans="1:7">
      <c r="A42" s="78" t="s">
        <v>1017</v>
      </c>
      <c r="B42" s="79" t="s">
        <v>1018</v>
      </c>
      <c r="C42" s="80"/>
      <c r="D42" s="80"/>
      <c r="E42" s="80"/>
      <c r="F42" s="81">
        <f ca="1" t="shared" si="0"/>
        <v>0</v>
      </c>
      <c r="G42" s="81">
        <f ca="1" t="shared" si="1"/>
        <v>0</v>
      </c>
    </row>
    <row r="43" ht="15" spans="1:7">
      <c r="A43" s="78" t="s">
        <v>1019</v>
      </c>
      <c r="B43" s="79" t="s">
        <v>1020</v>
      </c>
      <c r="C43" s="80"/>
      <c r="D43" s="80"/>
      <c r="E43" s="80"/>
      <c r="F43" s="81">
        <f ca="1" t="shared" si="0"/>
        <v>0</v>
      </c>
      <c r="G43" s="81">
        <f ca="1" t="shared" si="1"/>
        <v>0</v>
      </c>
    </row>
    <row r="44" ht="27" spans="1:7">
      <c r="A44" s="78" t="s">
        <v>1021</v>
      </c>
      <c r="B44" s="79" t="s">
        <v>276</v>
      </c>
      <c r="C44" s="80"/>
      <c r="D44" s="80"/>
      <c r="E44" s="80"/>
      <c r="F44" s="81">
        <f ca="1" t="shared" si="0"/>
        <v>0</v>
      </c>
      <c r="G44" s="81">
        <f ca="1" t="shared" si="1"/>
        <v>0</v>
      </c>
    </row>
    <row r="45" ht="15" spans="1:7">
      <c r="A45" s="78" t="s">
        <v>1022</v>
      </c>
      <c r="B45" s="79" t="s">
        <v>282</v>
      </c>
      <c r="C45" s="80"/>
      <c r="D45" s="80"/>
      <c r="E45" s="80"/>
      <c r="F45" s="81">
        <f ca="1" t="shared" si="0"/>
        <v>0</v>
      </c>
      <c r="G45" s="81">
        <f ca="1" t="shared" si="1"/>
        <v>0</v>
      </c>
    </row>
    <row r="46" ht="15" spans="1:7">
      <c r="A46" s="78" t="s">
        <v>1023</v>
      </c>
      <c r="B46" s="79" t="s">
        <v>284</v>
      </c>
      <c r="C46" s="80"/>
      <c r="D46" s="80"/>
      <c r="E46" s="80"/>
      <c r="F46" s="81">
        <f ca="1" t="shared" si="0"/>
        <v>0</v>
      </c>
      <c r="G46" s="81">
        <f ca="1" t="shared" si="1"/>
        <v>0</v>
      </c>
    </row>
    <row r="47" ht="15" spans="1:7">
      <c r="A47" s="78" t="s">
        <v>1024</v>
      </c>
      <c r="B47" s="79" t="s">
        <v>1025</v>
      </c>
      <c r="C47" s="80"/>
      <c r="D47" s="80"/>
      <c r="E47" s="80"/>
      <c r="F47" s="81">
        <f ca="1" t="shared" si="0"/>
        <v>0</v>
      </c>
      <c r="G47" s="81">
        <f ca="1" t="shared" si="1"/>
        <v>0</v>
      </c>
    </row>
    <row r="48" ht="15" spans="1:7">
      <c r="A48" s="78" t="s">
        <v>1026</v>
      </c>
      <c r="B48" s="79" t="s">
        <v>1027</v>
      </c>
      <c r="C48" s="80"/>
      <c r="D48" s="80"/>
      <c r="E48" s="80"/>
      <c r="F48" s="81">
        <f ca="1" t="shared" si="0"/>
        <v>0</v>
      </c>
      <c r="G48" s="81">
        <f ca="1" t="shared" si="1"/>
        <v>0</v>
      </c>
    </row>
    <row r="49" ht="15" spans="1:7">
      <c r="A49" s="78" t="s">
        <v>1028</v>
      </c>
      <c r="B49" s="79" t="s">
        <v>306</v>
      </c>
      <c r="C49" s="80"/>
      <c r="D49" s="80"/>
      <c r="E49" s="80"/>
      <c r="F49" s="81">
        <f ca="1" t="shared" si="0"/>
        <v>0</v>
      </c>
      <c r="G49" s="81">
        <f ca="1" t="shared" si="1"/>
        <v>0</v>
      </c>
    </row>
    <row r="50" ht="15" spans="1:7">
      <c r="A50" s="78" t="s">
        <v>1029</v>
      </c>
      <c r="B50" s="79" t="s">
        <v>1030</v>
      </c>
      <c r="C50" s="80"/>
      <c r="D50" s="80"/>
      <c r="E50" s="80"/>
      <c r="F50" s="81">
        <f ca="1" t="shared" si="0"/>
        <v>0</v>
      </c>
      <c r="G50" s="81">
        <f ca="1" t="shared" si="1"/>
        <v>0</v>
      </c>
    </row>
    <row r="51" ht="15" spans="1:7">
      <c r="A51" s="78" t="s">
        <v>1031</v>
      </c>
      <c r="B51" s="79" t="s">
        <v>1032</v>
      </c>
      <c r="C51" s="80"/>
      <c r="D51" s="80"/>
      <c r="E51" s="80"/>
      <c r="F51" s="81">
        <f ca="1" t="shared" si="0"/>
        <v>0</v>
      </c>
      <c r="G51" s="81">
        <f ca="1" t="shared" si="1"/>
        <v>0</v>
      </c>
    </row>
    <row r="52" ht="15" spans="1:7">
      <c r="A52" s="78" t="s">
        <v>1033</v>
      </c>
      <c r="B52" s="79" t="s">
        <v>1034</v>
      </c>
      <c r="C52" s="80"/>
      <c r="D52" s="80"/>
      <c r="E52" s="80"/>
      <c r="F52" s="81">
        <f ca="1" t="shared" si="0"/>
        <v>0</v>
      </c>
      <c r="G52" s="81">
        <f ca="1" t="shared" si="1"/>
        <v>0</v>
      </c>
    </row>
    <row r="53" ht="27" spans="1:7">
      <c r="A53" s="78" t="s">
        <v>1035</v>
      </c>
      <c r="B53" s="79" t="s">
        <v>1036</v>
      </c>
      <c r="C53" s="80"/>
      <c r="D53" s="80"/>
      <c r="E53" s="80"/>
      <c r="F53" s="81">
        <f ca="1" t="shared" si="0"/>
        <v>0</v>
      </c>
      <c r="G53" s="81">
        <f ca="1" t="shared" si="1"/>
        <v>0</v>
      </c>
    </row>
    <row r="54" ht="15" spans="1:7">
      <c r="A54" s="78" t="s">
        <v>1037</v>
      </c>
      <c r="B54" s="79" t="s">
        <v>1038</v>
      </c>
      <c r="C54" s="80"/>
      <c r="D54" s="80"/>
      <c r="E54" s="80"/>
      <c r="F54" s="81">
        <f ca="1" t="shared" si="0"/>
        <v>0</v>
      </c>
      <c r="G54" s="81">
        <f ca="1" t="shared" si="1"/>
        <v>0</v>
      </c>
    </row>
    <row r="55" ht="15" spans="1:7">
      <c r="A55" s="78" t="s">
        <v>1039</v>
      </c>
      <c r="B55" s="79" t="s">
        <v>1040</v>
      </c>
      <c r="C55" s="80"/>
      <c r="D55" s="80"/>
      <c r="E55" s="80"/>
      <c r="F55" s="81">
        <f ca="1" t="shared" si="0"/>
        <v>0</v>
      </c>
      <c r="G55" s="81">
        <f ca="1" t="shared" si="1"/>
        <v>0</v>
      </c>
    </row>
    <row r="56" ht="15" spans="1:7">
      <c r="A56" s="78" t="s">
        <v>1041</v>
      </c>
      <c r="B56" s="79" t="s">
        <v>1042</v>
      </c>
      <c r="C56" s="80"/>
      <c r="D56" s="80"/>
      <c r="E56" s="80"/>
      <c r="F56" s="81">
        <f ca="1" t="shared" si="0"/>
        <v>0</v>
      </c>
      <c r="G56" s="81">
        <f ca="1" t="shared" si="1"/>
        <v>0</v>
      </c>
    </row>
    <row r="57" ht="27" spans="1:7">
      <c r="A57" s="78" t="s">
        <v>1043</v>
      </c>
      <c r="B57" s="79" t="s">
        <v>1044</v>
      </c>
      <c r="C57" s="80"/>
      <c r="D57" s="80"/>
      <c r="E57" s="80"/>
      <c r="F57" s="81">
        <f ca="1" t="shared" si="0"/>
        <v>0</v>
      </c>
      <c r="G57" s="81">
        <f ca="1" t="shared" si="1"/>
        <v>0</v>
      </c>
    </row>
    <row r="58" ht="15" spans="1:7">
      <c r="A58" s="78" t="s">
        <v>1045</v>
      </c>
      <c r="B58" s="79" t="s">
        <v>1046</v>
      </c>
      <c r="C58" s="80"/>
      <c r="D58" s="80"/>
      <c r="E58" s="80"/>
      <c r="F58" s="81">
        <f ca="1" t="shared" si="0"/>
        <v>0</v>
      </c>
      <c r="G58" s="81">
        <f ca="1" t="shared" si="1"/>
        <v>0</v>
      </c>
    </row>
    <row r="59" ht="15" spans="1:7">
      <c r="A59" s="78" t="s">
        <v>1047</v>
      </c>
      <c r="B59" s="79" t="s">
        <v>1048</v>
      </c>
      <c r="C59" s="80"/>
      <c r="D59" s="80"/>
      <c r="E59" s="80"/>
      <c r="F59" s="81">
        <f ca="1" t="shared" si="0"/>
        <v>0</v>
      </c>
      <c r="G59" s="81">
        <f ca="1" t="shared" si="1"/>
        <v>0</v>
      </c>
    </row>
    <row r="60" ht="15" spans="1:7">
      <c r="A60" s="78" t="s">
        <v>1049</v>
      </c>
      <c r="B60" s="79" t="s">
        <v>1050</v>
      </c>
      <c r="C60" s="80"/>
      <c r="D60" s="80"/>
      <c r="E60" s="80"/>
      <c r="F60" s="81">
        <f ca="1" t="shared" si="0"/>
        <v>0</v>
      </c>
      <c r="G60" s="81">
        <f ca="1" t="shared" si="1"/>
        <v>0</v>
      </c>
    </row>
    <row r="61" ht="15" spans="1:7">
      <c r="A61" s="78" t="s">
        <v>1051</v>
      </c>
      <c r="B61" s="79" t="s">
        <v>336</v>
      </c>
      <c r="C61" s="80"/>
      <c r="D61" s="80"/>
      <c r="E61" s="80"/>
      <c r="F61" s="81">
        <f ca="1" t="shared" si="0"/>
        <v>0</v>
      </c>
      <c r="G61" s="81">
        <f ca="1" t="shared" si="1"/>
        <v>0</v>
      </c>
    </row>
    <row r="62" ht="15" spans="1:7">
      <c r="A62" s="78" t="s">
        <v>1052</v>
      </c>
      <c r="B62" s="79" t="s">
        <v>1053</v>
      </c>
      <c r="C62" s="80">
        <v>38000</v>
      </c>
      <c r="D62" s="80">
        <v>14050</v>
      </c>
      <c r="E62" s="83">
        <v>52880</v>
      </c>
      <c r="F62" s="81">
        <f>E62/C62*100%</f>
        <v>1.39157894736842</v>
      </c>
      <c r="G62" s="81">
        <f>E62/D62*100%</f>
        <v>3.76370106761566</v>
      </c>
    </row>
    <row r="63" ht="15" spans="1:7">
      <c r="A63" s="78" t="s">
        <v>1054</v>
      </c>
      <c r="B63" s="79" t="s">
        <v>1055</v>
      </c>
      <c r="C63" s="80"/>
      <c r="D63" s="80"/>
      <c r="E63" s="83"/>
      <c r="F63" s="81"/>
      <c r="G63" s="81"/>
    </row>
    <row r="64" ht="15" spans="1:7">
      <c r="A64" s="78" t="s">
        <v>1056</v>
      </c>
      <c r="B64" s="79" t="s">
        <v>1057</v>
      </c>
      <c r="C64" s="80"/>
      <c r="D64" s="80">
        <v>160</v>
      </c>
      <c r="E64" s="83">
        <v>260</v>
      </c>
      <c r="F64" s="81"/>
      <c r="G64" s="81">
        <f>E64/D64*100%</f>
        <v>1.625</v>
      </c>
    </row>
    <row r="65" ht="15" spans="1:7">
      <c r="A65" s="78" t="s">
        <v>1058</v>
      </c>
      <c r="B65" s="79" t="s">
        <v>1059</v>
      </c>
      <c r="C65" s="80"/>
      <c r="D65" s="80">
        <v>337</v>
      </c>
      <c r="E65" s="83">
        <v>400</v>
      </c>
      <c r="F65" s="81"/>
      <c r="G65" s="81">
        <f>E65/D65*100%</f>
        <v>1.18694362017804</v>
      </c>
    </row>
    <row r="66" ht="15" spans="1:7">
      <c r="A66" s="78" t="s">
        <v>1060</v>
      </c>
      <c r="B66" s="79" t="s">
        <v>1061</v>
      </c>
      <c r="C66" s="80">
        <v>4535</v>
      </c>
      <c r="D66" s="80">
        <v>1015</v>
      </c>
      <c r="E66" s="83">
        <v>1280</v>
      </c>
      <c r="F66" s="81">
        <f>E66/C66*100%</f>
        <v>0.282249173098126</v>
      </c>
      <c r="G66" s="81">
        <f>E66/D66*100%</f>
        <v>1.26108374384236</v>
      </c>
    </row>
    <row r="67" ht="15" spans="1:7">
      <c r="A67" s="78" t="s">
        <v>1062</v>
      </c>
      <c r="B67" s="79" t="s">
        <v>1063</v>
      </c>
      <c r="C67" s="80"/>
      <c r="D67" s="80">
        <v>1131</v>
      </c>
      <c r="E67" s="83">
        <v>1500</v>
      </c>
      <c r="F67" s="81"/>
      <c r="G67" s="81">
        <f>E67/D67*100%</f>
        <v>1.3262599469496</v>
      </c>
    </row>
    <row r="68" ht="15" spans="1:7">
      <c r="A68" s="78" t="s">
        <v>1064</v>
      </c>
      <c r="B68" s="79" t="s">
        <v>1065</v>
      </c>
      <c r="C68" s="80"/>
      <c r="D68" s="80"/>
      <c r="E68" s="83"/>
      <c r="F68" s="81"/>
      <c r="G68" s="81"/>
    </row>
    <row r="69" ht="27" spans="1:7">
      <c r="A69" s="78" t="s">
        <v>1066</v>
      </c>
      <c r="B69" s="79" t="s">
        <v>1067</v>
      </c>
      <c r="C69" s="80"/>
      <c r="D69" s="80"/>
      <c r="E69" s="83"/>
      <c r="F69" s="81"/>
      <c r="G69" s="81"/>
    </row>
    <row r="70" ht="15" spans="1:7">
      <c r="A70" s="78" t="s">
        <v>1068</v>
      </c>
      <c r="B70" s="79" t="s">
        <v>1069</v>
      </c>
      <c r="C70" s="80"/>
      <c r="D70" s="80"/>
      <c r="E70" s="83"/>
      <c r="F70" s="81"/>
      <c r="G70" s="81"/>
    </row>
    <row r="71" ht="15" spans="1:7">
      <c r="A71" s="78" t="s">
        <v>1070</v>
      </c>
      <c r="B71" s="79" t="s">
        <v>1071</v>
      </c>
      <c r="C71" s="80"/>
      <c r="D71" s="80"/>
      <c r="E71" s="83"/>
      <c r="F71" s="81"/>
      <c r="G71" s="81"/>
    </row>
    <row r="72" ht="15" spans="1:7">
      <c r="A72" s="78" t="s">
        <v>1072</v>
      </c>
      <c r="B72" s="79" t="s">
        <v>1073</v>
      </c>
      <c r="C72" s="80"/>
      <c r="D72" s="80"/>
      <c r="E72" s="83"/>
      <c r="F72" s="81"/>
      <c r="G72" s="81"/>
    </row>
    <row r="73" ht="15" spans="1:7">
      <c r="A73" s="78" t="s">
        <v>1074</v>
      </c>
      <c r="B73" s="79" t="s">
        <v>1075</v>
      </c>
      <c r="C73" s="80">
        <v>4000</v>
      </c>
      <c r="D73" s="80"/>
      <c r="E73" s="83">
        <v>5000</v>
      </c>
      <c r="F73" s="81">
        <f>E73/C73*100%</f>
        <v>1.25</v>
      </c>
      <c r="G73" s="81"/>
    </row>
    <row r="74" ht="15" spans="1:7">
      <c r="A74" s="78" t="s">
        <v>1076</v>
      </c>
      <c r="B74" s="79" t="s">
        <v>1077</v>
      </c>
      <c r="C74" s="80">
        <v>3000</v>
      </c>
      <c r="D74" s="80"/>
      <c r="E74" s="83">
        <v>4000</v>
      </c>
      <c r="F74" s="81">
        <f>E74/C74*100%</f>
        <v>1.33333333333333</v>
      </c>
      <c r="G74" s="81"/>
    </row>
    <row r="75" ht="15" spans="1:7">
      <c r="A75" s="78" t="s">
        <v>1078</v>
      </c>
      <c r="B75" s="79" t="s">
        <v>1079</v>
      </c>
      <c r="C75" s="80"/>
      <c r="D75" s="80"/>
      <c r="E75" s="80"/>
      <c r="F75" s="81"/>
      <c r="G75" s="81"/>
    </row>
    <row r="76" ht="27" spans="1:7">
      <c r="A76" s="78" t="s">
        <v>1080</v>
      </c>
      <c r="B76" s="79" t="s">
        <v>1081</v>
      </c>
      <c r="C76" s="80"/>
      <c r="D76" s="80">
        <v>237</v>
      </c>
      <c r="E76" s="80"/>
      <c r="F76" s="81"/>
      <c r="G76" s="81">
        <f>E76/D76*100%</f>
        <v>0</v>
      </c>
    </row>
    <row r="77" ht="15" spans="1:7">
      <c r="A77" s="78" t="s">
        <v>1082</v>
      </c>
      <c r="B77" s="79" t="s">
        <v>1053</v>
      </c>
      <c r="C77" s="80"/>
      <c r="D77" s="80"/>
      <c r="E77" s="80">
        <v>900</v>
      </c>
      <c r="F77" s="81"/>
      <c r="G77" s="81"/>
    </row>
    <row r="78" ht="15" spans="1:7">
      <c r="A78" s="78" t="s">
        <v>1083</v>
      </c>
      <c r="B78" s="79" t="s">
        <v>1055</v>
      </c>
      <c r="C78" s="80"/>
      <c r="D78" s="80"/>
      <c r="E78" s="80"/>
      <c r="F78" s="81"/>
      <c r="G78" s="81"/>
    </row>
    <row r="79" ht="27" spans="1:7">
      <c r="A79" s="78" t="s">
        <v>1084</v>
      </c>
      <c r="B79" s="79" t="s">
        <v>1085</v>
      </c>
      <c r="C79" s="80"/>
      <c r="D79" s="80"/>
      <c r="E79" s="80"/>
      <c r="F79" s="81"/>
      <c r="G79" s="81"/>
    </row>
    <row r="80" ht="27" spans="1:7">
      <c r="A80" s="78" t="s">
        <v>1086</v>
      </c>
      <c r="B80" s="79" t="s">
        <v>1087</v>
      </c>
      <c r="C80" s="80"/>
      <c r="D80" s="80"/>
      <c r="E80" s="80">
        <v>500</v>
      </c>
      <c r="F80" s="81"/>
      <c r="G80" s="81"/>
    </row>
    <row r="81" ht="15" spans="1:7">
      <c r="A81" s="78" t="s">
        <v>1088</v>
      </c>
      <c r="B81" s="79" t="s">
        <v>1089</v>
      </c>
      <c r="C81" s="80"/>
      <c r="D81" s="80"/>
      <c r="E81" s="80"/>
      <c r="F81" s="81">
        <f ca="1" t="shared" ref="F71:F134" si="2">IFERROR(OFFSET($G81,0,-1)/OFFSET($G81,0,-3),)</f>
        <v>0</v>
      </c>
      <c r="G81" s="81">
        <f ca="1" t="shared" ref="G71:G134" si="3">IFERROR(OFFSET($G81,0,-1)/OFFSET($G81,0,-2),)</f>
        <v>0</v>
      </c>
    </row>
    <row r="82" ht="15" spans="1:7">
      <c r="A82" s="78" t="s">
        <v>1090</v>
      </c>
      <c r="B82" s="79" t="s">
        <v>1091</v>
      </c>
      <c r="C82" s="80"/>
      <c r="D82" s="80"/>
      <c r="E82" s="80"/>
      <c r="F82" s="81">
        <f ca="1" t="shared" si="2"/>
        <v>0</v>
      </c>
      <c r="G82" s="81">
        <f ca="1" t="shared" si="3"/>
        <v>0</v>
      </c>
    </row>
    <row r="83" ht="15" spans="1:7">
      <c r="A83" s="78" t="s">
        <v>1092</v>
      </c>
      <c r="B83" s="79" t="s">
        <v>1093</v>
      </c>
      <c r="C83" s="80"/>
      <c r="D83" s="80"/>
      <c r="E83" s="80"/>
      <c r="F83" s="81">
        <f ca="1" t="shared" si="2"/>
        <v>0</v>
      </c>
      <c r="G83" s="81">
        <f ca="1" t="shared" si="3"/>
        <v>0</v>
      </c>
    </row>
    <row r="84" ht="15" spans="1:7">
      <c r="A84" s="78" t="s">
        <v>1094</v>
      </c>
      <c r="B84" s="79" t="s">
        <v>1095</v>
      </c>
      <c r="C84" s="80"/>
      <c r="D84" s="80"/>
      <c r="E84" s="80"/>
      <c r="F84" s="81">
        <f ca="1" t="shared" si="2"/>
        <v>0</v>
      </c>
      <c r="G84" s="81">
        <f ca="1" t="shared" si="3"/>
        <v>0</v>
      </c>
    </row>
    <row r="85" ht="27" spans="1:7">
      <c r="A85" s="78" t="s">
        <v>1096</v>
      </c>
      <c r="B85" s="79" t="s">
        <v>1097</v>
      </c>
      <c r="C85" s="80"/>
      <c r="D85" s="80"/>
      <c r="E85" s="80"/>
      <c r="F85" s="81">
        <f ca="1" t="shared" si="2"/>
        <v>0</v>
      </c>
      <c r="G85" s="81">
        <f ca="1" t="shared" si="3"/>
        <v>0</v>
      </c>
    </row>
    <row r="86" ht="27" spans="1:7">
      <c r="A86" s="78" t="s">
        <v>1098</v>
      </c>
      <c r="B86" s="79" t="s">
        <v>1099</v>
      </c>
      <c r="C86" s="80"/>
      <c r="D86" s="80"/>
      <c r="E86" s="80"/>
      <c r="F86" s="81">
        <f ca="1" t="shared" si="2"/>
        <v>0</v>
      </c>
      <c r="G86" s="81">
        <f ca="1" t="shared" si="3"/>
        <v>0</v>
      </c>
    </row>
    <row r="87" ht="15" spans="1:7">
      <c r="A87" s="78" t="s">
        <v>1100</v>
      </c>
      <c r="B87" s="79" t="s">
        <v>1101</v>
      </c>
      <c r="C87" s="80"/>
      <c r="D87" s="80"/>
      <c r="E87" s="80"/>
      <c r="F87" s="81">
        <f ca="1" t="shared" si="2"/>
        <v>0</v>
      </c>
      <c r="G87" s="81">
        <f ca="1" t="shared" si="3"/>
        <v>0</v>
      </c>
    </row>
    <row r="88" ht="27" spans="1:7">
      <c r="A88" s="78" t="s">
        <v>1102</v>
      </c>
      <c r="B88" s="79" t="s">
        <v>1103</v>
      </c>
      <c r="C88" s="80"/>
      <c r="D88" s="80"/>
      <c r="E88" s="80">
        <v>600</v>
      </c>
      <c r="F88" s="81">
        <f ca="1" t="shared" si="2"/>
        <v>0</v>
      </c>
      <c r="G88" s="81">
        <f ca="1" t="shared" si="3"/>
        <v>0</v>
      </c>
    </row>
    <row r="89" ht="15" spans="1:7">
      <c r="A89" s="78" t="s">
        <v>1104</v>
      </c>
      <c r="B89" s="79" t="s">
        <v>1053</v>
      </c>
      <c r="C89" s="80"/>
      <c r="D89" s="80"/>
      <c r="E89" s="80"/>
      <c r="F89" s="81">
        <f ca="1" t="shared" si="2"/>
        <v>0</v>
      </c>
      <c r="G89" s="81">
        <f ca="1" t="shared" si="3"/>
        <v>0</v>
      </c>
    </row>
    <row r="90" ht="15" spans="1:7">
      <c r="A90" s="78" t="s">
        <v>1105</v>
      </c>
      <c r="B90" s="79" t="s">
        <v>1055</v>
      </c>
      <c r="C90" s="80"/>
      <c r="D90" s="80"/>
      <c r="E90" s="80"/>
      <c r="F90" s="81">
        <f ca="1" t="shared" si="2"/>
        <v>0</v>
      </c>
      <c r="G90" s="81">
        <f ca="1" t="shared" si="3"/>
        <v>0</v>
      </c>
    </row>
    <row r="91" ht="27" spans="1:7">
      <c r="A91" s="78" t="s">
        <v>1106</v>
      </c>
      <c r="B91" s="79" t="s">
        <v>1107</v>
      </c>
      <c r="C91" s="80"/>
      <c r="D91" s="80"/>
      <c r="E91" s="80"/>
      <c r="F91" s="81">
        <f ca="1" t="shared" si="2"/>
        <v>0</v>
      </c>
      <c r="G91" s="81">
        <f ca="1" t="shared" si="3"/>
        <v>0</v>
      </c>
    </row>
    <row r="92" ht="15" spans="1:7">
      <c r="A92" s="78" t="s">
        <v>1108</v>
      </c>
      <c r="B92" s="79" t="s">
        <v>1053</v>
      </c>
      <c r="C92" s="80"/>
      <c r="D92" s="80"/>
      <c r="E92" s="80"/>
      <c r="F92" s="81">
        <f ca="1" t="shared" si="2"/>
        <v>0</v>
      </c>
      <c r="G92" s="81">
        <f ca="1" t="shared" si="3"/>
        <v>0</v>
      </c>
    </row>
    <row r="93" ht="15" spans="1:7">
      <c r="A93" s="78" t="s">
        <v>1109</v>
      </c>
      <c r="B93" s="79" t="s">
        <v>1055</v>
      </c>
      <c r="C93" s="80"/>
      <c r="D93" s="80"/>
      <c r="E93" s="80"/>
      <c r="F93" s="81">
        <f ca="1" t="shared" si="2"/>
        <v>0</v>
      </c>
      <c r="G93" s="81">
        <f ca="1" t="shared" si="3"/>
        <v>0</v>
      </c>
    </row>
    <row r="94" ht="27" spans="1:7">
      <c r="A94" s="78" t="s">
        <v>1110</v>
      </c>
      <c r="B94" s="79" t="s">
        <v>1111</v>
      </c>
      <c r="C94" s="80"/>
      <c r="D94" s="80"/>
      <c r="E94" s="80"/>
      <c r="F94" s="81">
        <f ca="1" t="shared" si="2"/>
        <v>0</v>
      </c>
      <c r="G94" s="81">
        <f ca="1" t="shared" si="3"/>
        <v>0</v>
      </c>
    </row>
    <row r="95" ht="15" spans="1:7">
      <c r="A95" s="78" t="s">
        <v>1112</v>
      </c>
      <c r="B95" s="79" t="s">
        <v>1089</v>
      </c>
      <c r="C95" s="80"/>
      <c r="D95" s="80"/>
      <c r="E95" s="80"/>
      <c r="F95" s="81">
        <f ca="1" t="shared" si="2"/>
        <v>0</v>
      </c>
      <c r="G95" s="81">
        <f ca="1" t="shared" si="3"/>
        <v>0</v>
      </c>
    </row>
    <row r="96" ht="15" spans="1:7">
      <c r="A96" s="78" t="s">
        <v>1113</v>
      </c>
      <c r="B96" s="79" t="s">
        <v>1091</v>
      </c>
      <c r="C96" s="80"/>
      <c r="D96" s="80"/>
      <c r="E96" s="80"/>
      <c r="F96" s="81">
        <f ca="1" t="shared" si="2"/>
        <v>0</v>
      </c>
      <c r="G96" s="81">
        <f ca="1" t="shared" si="3"/>
        <v>0</v>
      </c>
    </row>
    <row r="97" ht="15" spans="1:7">
      <c r="A97" s="78" t="s">
        <v>1114</v>
      </c>
      <c r="B97" s="79" t="s">
        <v>1093</v>
      </c>
      <c r="C97" s="80"/>
      <c r="D97" s="80"/>
      <c r="E97" s="80"/>
      <c r="F97" s="81">
        <f ca="1" t="shared" si="2"/>
        <v>0</v>
      </c>
      <c r="G97" s="81">
        <f ca="1" t="shared" si="3"/>
        <v>0</v>
      </c>
    </row>
    <row r="98" ht="15" spans="1:7">
      <c r="A98" s="78" t="s">
        <v>1115</v>
      </c>
      <c r="B98" s="79" t="s">
        <v>1095</v>
      </c>
      <c r="C98" s="80"/>
      <c r="D98" s="80"/>
      <c r="E98" s="80"/>
      <c r="F98" s="81">
        <f ca="1" t="shared" si="2"/>
        <v>0</v>
      </c>
      <c r="G98" s="81">
        <f ca="1" t="shared" si="3"/>
        <v>0</v>
      </c>
    </row>
    <row r="99" ht="40.5" spans="1:7">
      <c r="A99" s="78" t="s">
        <v>1116</v>
      </c>
      <c r="B99" s="79" t="s">
        <v>1117</v>
      </c>
      <c r="C99" s="80"/>
      <c r="D99" s="80"/>
      <c r="E99" s="80"/>
      <c r="F99" s="81">
        <f ca="1" t="shared" si="2"/>
        <v>0</v>
      </c>
      <c r="G99" s="81">
        <f ca="1" t="shared" si="3"/>
        <v>0</v>
      </c>
    </row>
    <row r="100" ht="27" spans="1:7">
      <c r="A100" s="78" t="s">
        <v>1118</v>
      </c>
      <c r="B100" s="79" t="s">
        <v>1099</v>
      </c>
      <c r="C100" s="80"/>
      <c r="D100" s="80"/>
      <c r="E100" s="80"/>
      <c r="F100" s="81">
        <f ca="1" t="shared" si="2"/>
        <v>0</v>
      </c>
      <c r="G100" s="81">
        <f ca="1" t="shared" si="3"/>
        <v>0</v>
      </c>
    </row>
    <row r="101" ht="27" spans="1:7">
      <c r="A101" s="78" t="s">
        <v>1119</v>
      </c>
      <c r="B101" s="79" t="s">
        <v>1120</v>
      </c>
      <c r="C101" s="80"/>
      <c r="D101" s="80"/>
      <c r="E101" s="80"/>
      <c r="F101" s="81">
        <f ca="1" t="shared" si="2"/>
        <v>0</v>
      </c>
      <c r="G101" s="81">
        <f ca="1" t="shared" si="3"/>
        <v>0</v>
      </c>
    </row>
    <row r="102" ht="15" spans="1:7">
      <c r="A102" s="78" t="s">
        <v>1121</v>
      </c>
      <c r="B102" s="82" t="s">
        <v>1053</v>
      </c>
      <c r="C102" s="80"/>
      <c r="D102" s="80"/>
      <c r="E102" s="80"/>
      <c r="F102" s="81">
        <f ca="1" t="shared" si="2"/>
        <v>0</v>
      </c>
      <c r="G102" s="81">
        <f ca="1" t="shared" si="3"/>
        <v>0</v>
      </c>
    </row>
    <row r="103" ht="15" spans="1:7">
      <c r="A103" s="78" t="s">
        <v>1122</v>
      </c>
      <c r="B103" s="82" t="s">
        <v>1055</v>
      </c>
      <c r="C103" s="80"/>
      <c r="D103" s="80"/>
      <c r="E103" s="80"/>
      <c r="F103" s="81">
        <f ca="1" t="shared" si="2"/>
        <v>0</v>
      </c>
      <c r="G103" s="81">
        <f ca="1" t="shared" si="3"/>
        <v>0</v>
      </c>
    </row>
    <row r="104" ht="15" spans="1:7">
      <c r="A104" s="78" t="s">
        <v>1123</v>
      </c>
      <c r="B104" s="82" t="s">
        <v>1057</v>
      </c>
      <c r="C104" s="80"/>
      <c r="D104" s="80"/>
      <c r="E104" s="80"/>
      <c r="F104" s="81">
        <f ca="1" t="shared" si="2"/>
        <v>0</v>
      </c>
      <c r="G104" s="81">
        <f ca="1" t="shared" si="3"/>
        <v>0</v>
      </c>
    </row>
    <row r="105" ht="15" spans="1:7">
      <c r="A105" s="78" t="s">
        <v>1124</v>
      </c>
      <c r="B105" s="79" t="s">
        <v>1059</v>
      </c>
      <c r="C105" s="80"/>
      <c r="D105" s="80"/>
      <c r="E105" s="80"/>
      <c r="F105" s="81">
        <f ca="1" t="shared" si="2"/>
        <v>0</v>
      </c>
      <c r="G105" s="81">
        <f ca="1" t="shared" si="3"/>
        <v>0</v>
      </c>
    </row>
    <row r="106" ht="15" spans="1:7">
      <c r="A106" s="78" t="s">
        <v>1125</v>
      </c>
      <c r="B106" s="82" t="s">
        <v>1065</v>
      </c>
      <c r="C106" s="80"/>
      <c r="D106" s="80"/>
      <c r="E106" s="80"/>
      <c r="F106" s="81">
        <f ca="1" t="shared" si="2"/>
        <v>0</v>
      </c>
      <c r="G106" s="81">
        <f ca="1" t="shared" si="3"/>
        <v>0</v>
      </c>
    </row>
    <row r="107" ht="15" spans="1:7">
      <c r="A107" s="78" t="s">
        <v>1126</v>
      </c>
      <c r="B107" s="82" t="s">
        <v>1069</v>
      </c>
      <c r="C107" s="80"/>
      <c r="D107" s="80"/>
      <c r="E107" s="80"/>
      <c r="F107" s="81">
        <f ca="1" t="shared" si="2"/>
        <v>0</v>
      </c>
      <c r="G107" s="81">
        <f ca="1" t="shared" si="3"/>
        <v>0</v>
      </c>
    </row>
    <row r="108" ht="15" spans="1:7">
      <c r="A108" s="78" t="s">
        <v>1127</v>
      </c>
      <c r="B108" s="82" t="s">
        <v>1071</v>
      </c>
      <c r="C108" s="80"/>
      <c r="D108" s="80"/>
      <c r="E108" s="80"/>
      <c r="F108" s="81">
        <f ca="1" t="shared" si="2"/>
        <v>0</v>
      </c>
      <c r="G108" s="81">
        <f ca="1" t="shared" si="3"/>
        <v>0</v>
      </c>
    </row>
    <row r="109" ht="40.5" spans="1:7">
      <c r="A109" s="78" t="s">
        <v>1128</v>
      </c>
      <c r="B109" s="79" t="s">
        <v>1129</v>
      </c>
      <c r="C109" s="80"/>
      <c r="D109" s="80">
        <v>400</v>
      </c>
      <c r="E109" s="80"/>
      <c r="F109" s="81"/>
      <c r="G109" s="81">
        <f ca="1" t="shared" si="3"/>
        <v>0</v>
      </c>
    </row>
    <row r="110" ht="15" spans="1:7">
      <c r="A110" s="78" t="s">
        <v>1130</v>
      </c>
      <c r="B110" s="79" t="s">
        <v>344</v>
      </c>
      <c r="C110" s="80"/>
      <c r="D110" s="80"/>
      <c r="E110" s="80">
        <v>780</v>
      </c>
      <c r="F110" s="81"/>
      <c r="G110" s="81">
        <f ca="1" t="shared" si="3"/>
        <v>0</v>
      </c>
    </row>
    <row r="111" ht="15" spans="1:7">
      <c r="A111" s="78" t="s">
        <v>1131</v>
      </c>
      <c r="B111" s="79" t="s">
        <v>350</v>
      </c>
      <c r="C111" s="80"/>
      <c r="D111" s="80"/>
      <c r="E111" s="80"/>
      <c r="F111" s="81"/>
      <c r="G111" s="81">
        <f ca="1" t="shared" si="3"/>
        <v>0</v>
      </c>
    </row>
    <row r="112" ht="27" spans="1:7">
      <c r="A112" s="78" t="s">
        <v>1132</v>
      </c>
      <c r="B112" s="82" t="s">
        <v>1133</v>
      </c>
      <c r="C112" s="80"/>
      <c r="D112" s="80"/>
      <c r="E112" s="80"/>
      <c r="F112" s="81"/>
      <c r="G112" s="81">
        <f ca="1" t="shared" si="3"/>
        <v>0</v>
      </c>
    </row>
    <row r="113" ht="15" spans="1:7">
      <c r="A113" s="78" t="s">
        <v>1134</v>
      </c>
      <c r="B113" s="82" t="s">
        <v>1135</v>
      </c>
      <c r="C113" s="80"/>
      <c r="D113" s="80"/>
      <c r="E113" s="80"/>
      <c r="F113" s="81"/>
      <c r="G113" s="81">
        <f ca="1" t="shared" si="3"/>
        <v>0</v>
      </c>
    </row>
    <row r="114" ht="15" spans="1:7">
      <c r="A114" s="78" t="s">
        <v>1136</v>
      </c>
      <c r="B114" s="82" t="s">
        <v>1137</v>
      </c>
      <c r="C114" s="80"/>
      <c r="D114" s="80"/>
      <c r="E114" s="80"/>
      <c r="F114" s="81"/>
      <c r="G114" s="81">
        <f ca="1" t="shared" si="3"/>
        <v>0</v>
      </c>
    </row>
    <row r="115" ht="27" spans="1:7">
      <c r="A115" s="78" t="s">
        <v>1138</v>
      </c>
      <c r="B115" s="79" t="s">
        <v>1139</v>
      </c>
      <c r="C115" s="80">
        <v>8</v>
      </c>
      <c r="D115" s="80"/>
      <c r="E115" s="80">
        <v>6</v>
      </c>
      <c r="F115" s="81">
        <f>E115/C115*100%</f>
        <v>0.75</v>
      </c>
      <c r="G115" s="81">
        <f ca="1" t="shared" si="3"/>
        <v>0.125</v>
      </c>
    </row>
    <row r="116" ht="27" spans="1:7">
      <c r="A116" s="78" t="s">
        <v>1140</v>
      </c>
      <c r="B116" s="82" t="s">
        <v>1133</v>
      </c>
      <c r="C116" s="80"/>
      <c r="D116" s="80"/>
      <c r="E116" s="80"/>
      <c r="F116" s="81">
        <f ca="1" t="shared" si="2"/>
        <v>0</v>
      </c>
      <c r="G116" s="81">
        <f ca="1" t="shared" si="3"/>
        <v>0</v>
      </c>
    </row>
    <row r="117" ht="15" spans="1:7">
      <c r="A117" s="78" t="s">
        <v>1141</v>
      </c>
      <c r="B117" s="82" t="s">
        <v>1135</v>
      </c>
      <c r="C117" s="80"/>
      <c r="D117" s="80"/>
      <c r="E117" s="80"/>
      <c r="F117" s="81">
        <f ca="1" t="shared" si="2"/>
        <v>0</v>
      </c>
      <c r="G117" s="81">
        <f ca="1" t="shared" si="3"/>
        <v>0</v>
      </c>
    </row>
    <row r="118" ht="15" spans="1:7">
      <c r="A118" s="78" t="s">
        <v>1142</v>
      </c>
      <c r="B118" s="82" t="s">
        <v>1143</v>
      </c>
      <c r="C118" s="80"/>
      <c r="D118" s="80"/>
      <c r="E118" s="80"/>
      <c r="F118" s="81">
        <f ca="1" t="shared" si="2"/>
        <v>0</v>
      </c>
      <c r="G118" s="81">
        <f ca="1" t="shared" si="3"/>
        <v>0</v>
      </c>
    </row>
    <row r="119" ht="27" spans="1:7">
      <c r="A119" s="78" t="s">
        <v>1144</v>
      </c>
      <c r="B119" s="82" t="s">
        <v>1145</v>
      </c>
      <c r="C119" s="80"/>
      <c r="D119" s="80"/>
      <c r="E119" s="80"/>
      <c r="F119" s="81">
        <f ca="1" t="shared" si="2"/>
        <v>0</v>
      </c>
      <c r="G119" s="81">
        <f ca="1" t="shared" si="3"/>
        <v>0</v>
      </c>
    </row>
    <row r="120" ht="15" spans="1:7">
      <c r="A120" s="78" t="s">
        <v>1146</v>
      </c>
      <c r="B120" s="82" t="s">
        <v>1147</v>
      </c>
      <c r="C120" s="80"/>
      <c r="D120" s="80"/>
      <c r="E120" s="80"/>
      <c r="F120" s="81">
        <f ca="1" t="shared" si="2"/>
        <v>0</v>
      </c>
      <c r="G120" s="81">
        <f ca="1" t="shared" si="3"/>
        <v>0</v>
      </c>
    </row>
    <row r="121" ht="15" spans="1:7">
      <c r="A121" s="78" t="s">
        <v>1148</v>
      </c>
      <c r="B121" s="82" t="s">
        <v>1149</v>
      </c>
      <c r="C121" s="80"/>
      <c r="D121" s="80"/>
      <c r="E121" s="80"/>
      <c r="F121" s="81">
        <f ca="1" t="shared" si="2"/>
        <v>0</v>
      </c>
      <c r="G121" s="81">
        <f ca="1" t="shared" si="3"/>
        <v>0</v>
      </c>
    </row>
    <row r="122" ht="15" spans="1:7">
      <c r="A122" s="78" t="s">
        <v>1150</v>
      </c>
      <c r="B122" s="82" t="s">
        <v>1151</v>
      </c>
      <c r="C122" s="80"/>
      <c r="D122" s="80"/>
      <c r="E122" s="80"/>
      <c r="F122" s="81">
        <f ca="1" t="shared" si="2"/>
        <v>0</v>
      </c>
      <c r="G122" s="81">
        <f ca="1" t="shared" si="3"/>
        <v>0</v>
      </c>
    </row>
    <row r="123" ht="27" spans="1:7">
      <c r="A123" s="78" t="s">
        <v>1152</v>
      </c>
      <c r="B123" s="82" t="s">
        <v>1153</v>
      </c>
      <c r="C123" s="80"/>
      <c r="D123" s="80"/>
      <c r="E123" s="80"/>
      <c r="F123" s="81">
        <f ca="1" t="shared" si="2"/>
        <v>0</v>
      </c>
      <c r="G123" s="81">
        <f ca="1" t="shared" si="3"/>
        <v>0</v>
      </c>
    </row>
    <row r="124" ht="27" spans="1:7">
      <c r="A124" s="78" t="s">
        <v>1154</v>
      </c>
      <c r="B124" s="79" t="s">
        <v>1133</v>
      </c>
      <c r="C124" s="80"/>
      <c r="D124" s="80"/>
      <c r="E124" s="80"/>
      <c r="F124" s="81">
        <f ca="1" t="shared" si="2"/>
        <v>0</v>
      </c>
      <c r="G124" s="81">
        <f ca="1" t="shared" si="3"/>
        <v>0</v>
      </c>
    </row>
    <row r="125" ht="40.5" spans="1:7">
      <c r="A125" s="78" t="s">
        <v>1155</v>
      </c>
      <c r="B125" s="79" t="s">
        <v>1156</v>
      </c>
      <c r="C125" s="80"/>
      <c r="D125" s="80"/>
      <c r="E125" s="80"/>
      <c r="F125" s="81">
        <f ca="1" t="shared" si="2"/>
        <v>0</v>
      </c>
      <c r="G125" s="81">
        <f ca="1" t="shared" si="3"/>
        <v>0</v>
      </c>
    </row>
    <row r="126" ht="15" spans="1:7">
      <c r="A126" s="78" t="s">
        <v>1157</v>
      </c>
      <c r="B126" s="79" t="s">
        <v>1147</v>
      </c>
      <c r="C126" s="80"/>
      <c r="D126" s="80"/>
      <c r="E126" s="80"/>
      <c r="F126" s="81">
        <f ca="1" t="shared" si="2"/>
        <v>0</v>
      </c>
      <c r="G126" s="81">
        <f ca="1" t="shared" si="3"/>
        <v>0</v>
      </c>
    </row>
    <row r="127" ht="15" spans="1:7">
      <c r="A127" s="78" t="s">
        <v>1158</v>
      </c>
      <c r="B127" s="79" t="s">
        <v>1159</v>
      </c>
      <c r="C127" s="80"/>
      <c r="D127" s="80"/>
      <c r="E127" s="80"/>
      <c r="F127" s="81">
        <f ca="1" t="shared" si="2"/>
        <v>0</v>
      </c>
      <c r="G127" s="81">
        <f ca="1" t="shared" si="3"/>
        <v>0</v>
      </c>
    </row>
    <row r="128" ht="15" spans="1:7">
      <c r="A128" s="78" t="s">
        <v>1160</v>
      </c>
      <c r="B128" s="79" t="s">
        <v>1151</v>
      </c>
      <c r="C128" s="80"/>
      <c r="D128" s="80"/>
      <c r="E128" s="80"/>
      <c r="F128" s="81">
        <f ca="1" t="shared" si="2"/>
        <v>0</v>
      </c>
      <c r="G128" s="81">
        <f ca="1" t="shared" si="3"/>
        <v>0</v>
      </c>
    </row>
    <row r="129" ht="40.5" spans="1:7">
      <c r="A129" s="78" t="s">
        <v>1161</v>
      </c>
      <c r="B129" s="79" t="s">
        <v>1162</v>
      </c>
      <c r="C129" s="80"/>
      <c r="D129" s="80"/>
      <c r="E129" s="80"/>
      <c r="F129" s="81">
        <f ca="1" t="shared" si="2"/>
        <v>0</v>
      </c>
      <c r="G129" s="81">
        <f ca="1" t="shared" si="3"/>
        <v>0</v>
      </c>
    </row>
    <row r="130" ht="15" spans="1:7">
      <c r="A130" s="78" t="s">
        <v>1163</v>
      </c>
      <c r="B130" s="79" t="s">
        <v>1164</v>
      </c>
      <c r="C130" s="80"/>
      <c r="D130" s="80">
        <v>5</v>
      </c>
      <c r="E130" s="80"/>
      <c r="F130" s="81"/>
      <c r="G130" s="81">
        <f ca="1" t="shared" si="3"/>
        <v>0</v>
      </c>
    </row>
    <row r="131" ht="27" spans="1:7">
      <c r="A131" s="78" t="s">
        <v>1165</v>
      </c>
      <c r="B131" s="79" t="s">
        <v>1133</v>
      </c>
      <c r="C131" s="80"/>
      <c r="D131" s="80"/>
      <c r="E131" s="80"/>
      <c r="F131" s="81">
        <f ca="1" t="shared" si="2"/>
        <v>0</v>
      </c>
      <c r="G131" s="81">
        <f ca="1" t="shared" si="3"/>
        <v>0</v>
      </c>
    </row>
    <row r="132" ht="27" spans="1:7">
      <c r="A132" s="78" t="s">
        <v>1166</v>
      </c>
      <c r="B132" s="79" t="s">
        <v>1167</v>
      </c>
      <c r="C132" s="80"/>
      <c r="D132" s="80"/>
      <c r="E132" s="80"/>
      <c r="F132" s="81">
        <f ca="1" t="shared" si="2"/>
        <v>0</v>
      </c>
      <c r="G132" s="81">
        <f ca="1" t="shared" si="3"/>
        <v>0</v>
      </c>
    </row>
    <row r="133" ht="15" spans="1:7">
      <c r="A133" s="78" t="s">
        <v>1168</v>
      </c>
      <c r="B133" s="79" t="s">
        <v>1164</v>
      </c>
      <c r="C133" s="80"/>
      <c r="D133" s="80"/>
      <c r="E133" s="80"/>
      <c r="F133" s="81">
        <f ca="1" t="shared" si="2"/>
        <v>0</v>
      </c>
      <c r="G133" s="81">
        <f ca="1" t="shared" si="3"/>
        <v>0</v>
      </c>
    </row>
    <row r="134" ht="27" spans="1:7">
      <c r="A134" s="78" t="s">
        <v>1169</v>
      </c>
      <c r="B134" s="79" t="s">
        <v>1133</v>
      </c>
      <c r="C134" s="80"/>
      <c r="D134" s="80"/>
      <c r="E134" s="80"/>
      <c r="F134" s="81">
        <f ca="1" t="shared" si="2"/>
        <v>0</v>
      </c>
      <c r="G134" s="81">
        <f ca="1" t="shared" si="3"/>
        <v>0</v>
      </c>
    </row>
    <row r="135" ht="27" spans="1:7">
      <c r="A135" s="78" t="s">
        <v>1170</v>
      </c>
      <c r="B135" s="79" t="s">
        <v>1171</v>
      </c>
      <c r="C135" s="80"/>
      <c r="D135" s="80"/>
      <c r="E135" s="80"/>
      <c r="F135" s="81">
        <f ca="1" t="shared" ref="F135:F198" si="4">IFERROR(OFFSET($G135,0,-1)/OFFSET($G135,0,-3),)</f>
        <v>0</v>
      </c>
      <c r="G135" s="81">
        <f ca="1" t="shared" ref="G135:G198" si="5">IFERROR(OFFSET($G135,0,-1)/OFFSET($G135,0,-2),)</f>
        <v>0</v>
      </c>
    </row>
    <row r="136" ht="27" spans="1:7">
      <c r="A136" s="78" t="s">
        <v>1172</v>
      </c>
      <c r="B136" s="79" t="s">
        <v>1133</v>
      </c>
      <c r="C136" s="80"/>
      <c r="D136" s="80"/>
      <c r="E136" s="80"/>
      <c r="F136" s="81">
        <f ca="1" t="shared" si="4"/>
        <v>0</v>
      </c>
      <c r="G136" s="81">
        <f ca="1" t="shared" si="5"/>
        <v>0</v>
      </c>
    </row>
    <row r="137" ht="40.5" spans="1:7">
      <c r="A137" s="78" t="s">
        <v>1173</v>
      </c>
      <c r="B137" s="79" t="s">
        <v>1174</v>
      </c>
      <c r="C137" s="80"/>
      <c r="D137" s="80"/>
      <c r="E137" s="80"/>
      <c r="F137" s="81">
        <f ca="1" t="shared" si="4"/>
        <v>0</v>
      </c>
      <c r="G137" s="81">
        <f ca="1" t="shared" si="5"/>
        <v>0</v>
      </c>
    </row>
    <row r="138" ht="15" spans="1:7">
      <c r="A138" s="78" t="s">
        <v>1175</v>
      </c>
      <c r="B138" s="79" t="s">
        <v>1176</v>
      </c>
      <c r="C138" s="80"/>
      <c r="D138" s="80"/>
      <c r="E138" s="80"/>
      <c r="F138" s="81">
        <f ca="1" t="shared" si="4"/>
        <v>0</v>
      </c>
      <c r="G138" s="81">
        <f ca="1" t="shared" si="5"/>
        <v>0</v>
      </c>
    </row>
    <row r="139" ht="15" spans="1:7">
      <c r="A139" s="78" t="s">
        <v>1177</v>
      </c>
      <c r="B139" s="79" t="s">
        <v>1178</v>
      </c>
      <c r="C139" s="80"/>
      <c r="D139" s="80"/>
      <c r="E139" s="80"/>
      <c r="F139" s="81">
        <f ca="1" t="shared" si="4"/>
        <v>0</v>
      </c>
      <c r="G139" s="81">
        <f ca="1" t="shared" si="5"/>
        <v>0</v>
      </c>
    </row>
    <row r="140" ht="15" spans="1:7">
      <c r="A140" s="78" t="s">
        <v>1179</v>
      </c>
      <c r="B140" s="79" t="s">
        <v>368</v>
      </c>
      <c r="C140" s="80"/>
      <c r="D140" s="80"/>
      <c r="E140" s="80"/>
      <c r="F140" s="81">
        <f ca="1" t="shared" si="4"/>
        <v>0</v>
      </c>
      <c r="G140" s="81">
        <f ca="1" t="shared" si="5"/>
        <v>0</v>
      </c>
    </row>
    <row r="141" ht="15" spans="1:7">
      <c r="A141" s="78" t="s">
        <v>1180</v>
      </c>
      <c r="B141" s="79" t="s">
        <v>1181</v>
      </c>
      <c r="C141" s="80"/>
      <c r="D141" s="80"/>
      <c r="E141" s="80"/>
      <c r="F141" s="81">
        <f ca="1" t="shared" si="4"/>
        <v>0</v>
      </c>
      <c r="G141" s="81">
        <f ca="1" t="shared" si="5"/>
        <v>0</v>
      </c>
    </row>
    <row r="142" ht="15" spans="1:7">
      <c r="A142" s="78" t="s">
        <v>1182</v>
      </c>
      <c r="B142" s="79" t="s">
        <v>1183</v>
      </c>
      <c r="C142" s="80"/>
      <c r="D142" s="80"/>
      <c r="E142" s="80"/>
      <c r="F142" s="81">
        <f ca="1" t="shared" si="4"/>
        <v>0</v>
      </c>
      <c r="G142" s="81">
        <f ca="1" t="shared" si="5"/>
        <v>0</v>
      </c>
    </row>
    <row r="143" ht="15" spans="1:7">
      <c r="A143" s="78" t="s">
        <v>1184</v>
      </c>
      <c r="B143" s="79" t="s">
        <v>1185</v>
      </c>
      <c r="C143" s="80"/>
      <c r="D143" s="80"/>
      <c r="E143" s="80"/>
      <c r="F143" s="81">
        <f ca="1" t="shared" si="4"/>
        <v>0</v>
      </c>
      <c r="G143" s="81">
        <f ca="1" t="shared" si="5"/>
        <v>0</v>
      </c>
    </row>
    <row r="144" ht="40.5" spans="1:7">
      <c r="A144" s="78" t="s">
        <v>1186</v>
      </c>
      <c r="B144" s="79" t="s">
        <v>1187</v>
      </c>
      <c r="C144" s="80"/>
      <c r="D144" s="80"/>
      <c r="E144" s="80"/>
      <c r="F144" s="81">
        <f ca="1" t="shared" si="4"/>
        <v>0</v>
      </c>
      <c r="G144" s="81">
        <f ca="1" t="shared" si="5"/>
        <v>0</v>
      </c>
    </row>
    <row r="145" ht="15" spans="1:7">
      <c r="A145" s="78" t="s">
        <v>1188</v>
      </c>
      <c r="B145" s="79" t="s">
        <v>1185</v>
      </c>
      <c r="C145" s="80"/>
      <c r="D145" s="80"/>
      <c r="E145" s="80"/>
      <c r="F145" s="81">
        <f ca="1" t="shared" si="4"/>
        <v>0</v>
      </c>
      <c r="G145" s="81">
        <f ca="1" t="shared" si="5"/>
        <v>0</v>
      </c>
    </row>
    <row r="146" ht="15" spans="1:7">
      <c r="A146" s="78" t="s">
        <v>1189</v>
      </c>
      <c r="B146" s="79" t="s">
        <v>1190</v>
      </c>
      <c r="C146" s="80"/>
      <c r="D146" s="80"/>
      <c r="E146" s="80"/>
      <c r="F146" s="81">
        <f ca="1" t="shared" si="4"/>
        <v>0</v>
      </c>
      <c r="G146" s="81">
        <f ca="1" t="shared" si="5"/>
        <v>0</v>
      </c>
    </row>
    <row r="147" ht="15" spans="1:7">
      <c r="A147" s="78" t="s">
        <v>1191</v>
      </c>
      <c r="B147" s="79" t="s">
        <v>1192</v>
      </c>
      <c r="C147" s="80"/>
      <c r="D147" s="80"/>
      <c r="E147" s="80"/>
      <c r="F147" s="81">
        <f ca="1" t="shared" si="4"/>
        <v>0</v>
      </c>
      <c r="G147" s="81">
        <f ca="1" t="shared" si="5"/>
        <v>0</v>
      </c>
    </row>
    <row r="148" ht="27" spans="1:7">
      <c r="A148" s="78" t="s">
        <v>1193</v>
      </c>
      <c r="B148" s="79" t="s">
        <v>1194</v>
      </c>
      <c r="C148" s="80"/>
      <c r="D148" s="80"/>
      <c r="E148" s="80"/>
      <c r="F148" s="81">
        <f ca="1" t="shared" si="4"/>
        <v>0</v>
      </c>
      <c r="G148" s="81">
        <f ca="1" t="shared" si="5"/>
        <v>0</v>
      </c>
    </row>
    <row r="149" ht="15" spans="1:7">
      <c r="A149" s="78" t="s">
        <v>1195</v>
      </c>
      <c r="B149" s="79" t="s">
        <v>1196</v>
      </c>
      <c r="C149" s="80"/>
      <c r="D149" s="80"/>
      <c r="E149" s="80"/>
      <c r="F149" s="81">
        <f ca="1" t="shared" si="4"/>
        <v>0</v>
      </c>
      <c r="G149" s="81">
        <f ca="1" t="shared" si="5"/>
        <v>0</v>
      </c>
    </row>
    <row r="150" ht="15" spans="1:7">
      <c r="A150" s="78" t="s">
        <v>1197</v>
      </c>
      <c r="B150" s="79" t="s">
        <v>1198</v>
      </c>
      <c r="C150" s="80"/>
      <c r="D150" s="80"/>
      <c r="E150" s="80"/>
      <c r="F150" s="81">
        <f ca="1" t="shared" si="4"/>
        <v>0</v>
      </c>
      <c r="G150" s="81">
        <f ca="1" t="shared" si="5"/>
        <v>0</v>
      </c>
    </row>
    <row r="151" ht="15" spans="1:7">
      <c r="A151" s="78" t="s">
        <v>1199</v>
      </c>
      <c r="B151" s="79" t="s">
        <v>1200</v>
      </c>
      <c r="C151" s="80"/>
      <c r="D151" s="80"/>
      <c r="E151" s="80"/>
      <c r="F151" s="81">
        <f ca="1" t="shared" si="4"/>
        <v>0</v>
      </c>
      <c r="G151" s="81">
        <f ca="1" t="shared" si="5"/>
        <v>0</v>
      </c>
    </row>
    <row r="152" ht="15" spans="1:7">
      <c r="A152" s="78" t="s">
        <v>1201</v>
      </c>
      <c r="B152" s="79" t="s">
        <v>1202</v>
      </c>
      <c r="C152" s="80"/>
      <c r="D152" s="80"/>
      <c r="E152" s="80"/>
      <c r="F152" s="81">
        <f ca="1" t="shared" si="4"/>
        <v>0</v>
      </c>
      <c r="G152" s="81">
        <f ca="1" t="shared" si="5"/>
        <v>0</v>
      </c>
    </row>
    <row r="153" ht="15" spans="1:7">
      <c r="A153" s="78" t="s">
        <v>1203</v>
      </c>
      <c r="B153" s="79" t="s">
        <v>1204</v>
      </c>
      <c r="C153" s="80"/>
      <c r="D153" s="80"/>
      <c r="E153" s="80"/>
      <c r="F153" s="81">
        <f ca="1" t="shared" si="4"/>
        <v>0</v>
      </c>
      <c r="G153" s="81">
        <f ca="1" t="shared" si="5"/>
        <v>0</v>
      </c>
    </row>
    <row r="154" ht="15" spans="1:7">
      <c r="A154" s="78" t="s">
        <v>1205</v>
      </c>
      <c r="B154" s="79" t="s">
        <v>1206</v>
      </c>
      <c r="C154" s="80"/>
      <c r="D154" s="80"/>
      <c r="E154" s="80"/>
      <c r="F154" s="81">
        <f ca="1" t="shared" si="4"/>
        <v>0</v>
      </c>
      <c r="G154" s="81">
        <f ca="1" t="shared" si="5"/>
        <v>0</v>
      </c>
    </row>
    <row r="155" ht="15" spans="1:7">
      <c r="A155" s="78" t="s">
        <v>1207</v>
      </c>
      <c r="B155" s="79" t="s">
        <v>1208</v>
      </c>
      <c r="C155" s="80"/>
      <c r="D155" s="80"/>
      <c r="E155" s="80"/>
      <c r="F155" s="81">
        <f ca="1" t="shared" si="4"/>
        <v>0</v>
      </c>
      <c r="G155" s="81">
        <f ca="1" t="shared" si="5"/>
        <v>0</v>
      </c>
    </row>
    <row r="156" ht="15" spans="1:7">
      <c r="A156" s="78" t="s">
        <v>1209</v>
      </c>
      <c r="B156" s="79" t="s">
        <v>1210</v>
      </c>
      <c r="C156" s="80"/>
      <c r="D156" s="80"/>
      <c r="E156" s="80"/>
      <c r="F156" s="81">
        <f ca="1" t="shared" si="4"/>
        <v>0</v>
      </c>
      <c r="G156" s="81">
        <f ca="1" t="shared" si="5"/>
        <v>0</v>
      </c>
    </row>
    <row r="157" ht="15" spans="1:7">
      <c r="A157" s="78" t="s">
        <v>1211</v>
      </c>
      <c r="B157" s="79" t="s">
        <v>1212</v>
      </c>
      <c r="C157" s="80"/>
      <c r="D157" s="80"/>
      <c r="E157" s="80"/>
      <c r="F157" s="81">
        <f ca="1" t="shared" si="4"/>
        <v>0</v>
      </c>
      <c r="G157" s="81">
        <f ca="1" t="shared" si="5"/>
        <v>0</v>
      </c>
    </row>
    <row r="158" ht="15" spans="1:7">
      <c r="A158" s="78" t="s">
        <v>1213</v>
      </c>
      <c r="B158" s="79" t="s">
        <v>1214</v>
      </c>
      <c r="C158" s="80"/>
      <c r="D158" s="80"/>
      <c r="E158" s="80"/>
      <c r="F158" s="81">
        <f ca="1" t="shared" si="4"/>
        <v>0</v>
      </c>
      <c r="G158" s="81">
        <f ca="1" t="shared" si="5"/>
        <v>0</v>
      </c>
    </row>
    <row r="159" ht="15" spans="1:7">
      <c r="A159" s="78" t="s">
        <v>1215</v>
      </c>
      <c r="B159" s="79" t="s">
        <v>1216</v>
      </c>
      <c r="C159" s="80"/>
      <c r="D159" s="80"/>
      <c r="E159" s="80"/>
      <c r="F159" s="81">
        <f ca="1" t="shared" si="4"/>
        <v>0</v>
      </c>
      <c r="G159" s="81">
        <f ca="1" t="shared" si="5"/>
        <v>0</v>
      </c>
    </row>
    <row r="160" ht="15" spans="1:7">
      <c r="A160" s="78" t="s">
        <v>1217</v>
      </c>
      <c r="B160" s="79" t="s">
        <v>1218</v>
      </c>
      <c r="C160" s="80"/>
      <c r="D160" s="80"/>
      <c r="E160" s="80"/>
      <c r="F160" s="81">
        <f ca="1" t="shared" si="4"/>
        <v>0</v>
      </c>
      <c r="G160" s="81">
        <f ca="1" t="shared" si="5"/>
        <v>0</v>
      </c>
    </row>
    <row r="161" ht="15" spans="1:7">
      <c r="A161" s="78" t="s">
        <v>1219</v>
      </c>
      <c r="B161" s="79" t="s">
        <v>1220</v>
      </c>
      <c r="C161" s="80"/>
      <c r="D161" s="80"/>
      <c r="E161" s="80"/>
      <c r="F161" s="81">
        <f ca="1" t="shared" si="4"/>
        <v>0</v>
      </c>
      <c r="G161" s="81">
        <f ca="1" t="shared" si="5"/>
        <v>0</v>
      </c>
    </row>
    <row r="162" ht="27" spans="1:7">
      <c r="A162" s="78" t="s">
        <v>1221</v>
      </c>
      <c r="B162" s="79" t="s">
        <v>1222</v>
      </c>
      <c r="C162" s="80"/>
      <c r="D162" s="80"/>
      <c r="E162" s="80"/>
      <c r="F162" s="81">
        <f ca="1" t="shared" si="4"/>
        <v>0</v>
      </c>
      <c r="G162" s="81">
        <f ca="1" t="shared" si="5"/>
        <v>0</v>
      </c>
    </row>
    <row r="163" ht="15" spans="1:7">
      <c r="A163" s="78" t="s">
        <v>1223</v>
      </c>
      <c r="B163" s="79" t="s">
        <v>1224</v>
      </c>
      <c r="C163" s="80"/>
      <c r="D163" s="80"/>
      <c r="E163" s="80"/>
      <c r="F163" s="81">
        <f ca="1" t="shared" si="4"/>
        <v>0</v>
      </c>
      <c r="G163" s="81">
        <f ca="1" t="shared" si="5"/>
        <v>0</v>
      </c>
    </row>
    <row r="164" ht="15" spans="1:7">
      <c r="A164" s="78" t="s">
        <v>1225</v>
      </c>
      <c r="B164" s="79" t="s">
        <v>1226</v>
      </c>
      <c r="C164" s="80"/>
      <c r="D164" s="80"/>
      <c r="E164" s="80"/>
      <c r="F164" s="81">
        <f ca="1" t="shared" si="4"/>
        <v>0</v>
      </c>
      <c r="G164" s="81">
        <f ca="1" t="shared" si="5"/>
        <v>0</v>
      </c>
    </row>
    <row r="165" ht="15" spans="1:7">
      <c r="A165" s="78" t="s">
        <v>1227</v>
      </c>
      <c r="B165" s="79" t="s">
        <v>1228</v>
      </c>
      <c r="C165" s="80"/>
      <c r="D165" s="80"/>
      <c r="E165" s="80"/>
      <c r="F165" s="81">
        <f ca="1" t="shared" si="4"/>
        <v>0</v>
      </c>
      <c r="G165" s="81">
        <f ca="1" t="shared" si="5"/>
        <v>0</v>
      </c>
    </row>
    <row r="166" ht="15" spans="1:7">
      <c r="A166" s="78" t="s">
        <v>1229</v>
      </c>
      <c r="B166" s="79" t="s">
        <v>1230</v>
      </c>
      <c r="C166" s="80"/>
      <c r="D166" s="80"/>
      <c r="E166" s="80"/>
      <c r="F166" s="81">
        <f ca="1" t="shared" si="4"/>
        <v>0</v>
      </c>
      <c r="G166" s="81">
        <f ca="1" t="shared" si="5"/>
        <v>0</v>
      </c>
    </row>
    <row r="167" ht="15" spans="1:7">
      <c r="A167" s="78" t="s">
        <v>1231</v>
      </c>
      <c r="B167" s="79" t="s">
        <v>1232</v>
      </c>
      <c r="C167" s="80"/>
      <c r="D167" s="80"/>
      <c r="E167" s="80"/>
      <c r="F167" s="81">
        <f ca="1" t="shared" si="4"/>
        <v>0</v>
      </c>
      <c r="G167" s="81">
        <f ca="1" t="shared" si="5"/>
        <v>0</v>
      </c>
    </row>
    <row r="168" ht="15" spans="1:7">
      <c r="A168" s="78" t="s">
        <v>1233</v>
      </c>
      <c r="B168" s="79" t="s">
        <v>1234</v>
      </c>
      <c r="C168" s="80"/>
      <c r="D168" s="80"/>
      <c r="E168" s="80"/>
      <c r="F168" s="81">
        <f ca="1" t="shared" si="4"/>
        <v>0</v>
      </c>
      <c r="G168" s="81">
        <f ca="1" t="shared" si="5"/>
        <v>0</v>
      </c>
    </row>
    <row r="169" ht="15" spans="1:7">
      <c r="A169" s="78" t="s">
        <v>1235</v>
      </c>
      <c r="B169" s="79" t="s">
        <v>1236</v>
      </c>
      <c r="C169" s="80"/>
      <c r="D169" s="80"/>
      <c r="E169" s="80"/>
      <c r="F169" s="81">
        <f ca="1" t="shared" si="4"/>
        <v>0</v>
      </c>
      <c r="G169" s="81">
        <f ca="1" t="shared" si="5"/>
        <v>0</v>
      </c>
    </row>
    <row r="170" ht="15" spans="1:7">
      <c r="A170" s="78" t="s">
        <v>1237</v>
      </c>
      <c r="B170" s="79" t="s">
        <v>1238</v>
      </c>
      <c r="C170" s="80"/>
      <c r="D170" s="80"/>
      <c r="E170" s="80"/>
      <c r="F170" s="81">
        <f ca="1" t="shared" si="4"/>
        <v>0</v>
      </c>
      <c r="G170" s="81">
        <f ca="1" t="shared" si="5"/>
        <v>0</v>
      </c>
    </row>
    <row r="171" ht="15" spans="1:7">
      <c r="A171" s="78" t="s">
        <v>1239</v>
      </c>
      <c r="B171" s="79" t="s">
        <v>1240</v>
      </c>
      <c r="C171" s="80"/>
      <c r="D171" s="80"/>
      <c r="E171" s="80"/>
      <c r="F171" s="81">
        <f ca="1" t="shared" si="4"/>
        <v>0</v>
      </c>
      <c r="G171" s="81">
        <f ca="1" t="shared" si="5"/>
        <v>0</v>
      </c>
    </row>
    <row r="172" ht="15" spans="1:7">
      <c r="A172" s="78" t="s">
        <v>1241</v>
      </c>
      <c r="B172" s="79" t="s">
        <v>1181</v>
      </c>
      <c r="C172" s="80"/>
      <c r="D172" s="80"/>
      <c r="E172" s="80"/>
      <c r="F172" s="81">
        <f ca="1" t="shared" si="4"/>
        <v>0</v>
      </c>
      <c r="G172" s="81">
        <f ca="1" t="shared" si="5"/>
        <v>0</v>
      </c>
    </row>
    <row r="173" ht="40.5" spans="1:7">
      <c r="A173" s="78" t="s">
        <v>1242</v>
      </c>
      <c r="B173" s="79" t="s">
        <v>1243</v>
      </c>
      <c r="C173" s="80"/>
      <c r="D173" s="80"/>
      <c r="E173" s="80"/>
      <c r="F173" s="81">
        <f ca="1" t="shared" si="4"/>
        <v>0</v>
      </c>
      <c r="G173" s="81">
        <f ca="1" t="shared" si="5"/>
        <v>0</v>
      </c>
    </row>
    <row r="174" ht="15" spans="1:7">
      <c r="A174" s="78" t="s">
        <v>1244</v>
      </c>
      <c r="B174" s="79" t="s">
        <v>1181</v>
      </c>
      <c r="C174" s="80"/>
      <c r="D174" s="80"/>
      <c r="E174" s="80"/>
      <c r="F174" s="81">
        <f ca="1" t="shared" si="4"/>
        <v>0</v>
      </c>
      <c r="G174" s="81">
        <f ca="1" t="shared" si="5"/>
        <v>0</v>
      </c>
    </row>
    <row r="175" ht="27" spans="1:7">
      <c r="A175" s="78" t="s">
        <v>1245</v>
      </c>
      <c r="B175" s="79" t="s">
        <v>1246</v>
      </c>
      <c r="C175" s="80"/>
      <c r="D175" s="80"/>
      <c r="E175" s="80"/>
      <c r="F175" s="81">
        <f ca="1" t="shared" si="4"/>
        <v>0</v>
      </c>
      <c r="G175" s="81">
        <f ca="1" t="shared" si="5"/>
        <v>0</v>
      </c>
    </row>
    <row r="176" ht="27" spans="1:7">
      <c r="A176" s="78" t="s">
        <v>1247</v>
      </c>
      <c r="B176" s="79" t="s">
        <v>1248</v>
      </c>
      <c r="C176" s="80"/>
      <c r="D176" s="80"/>
      <c r="E176" s="80"/>
      <c r="F176" s="81">
        <f ca="1" t="shared" si="4"/>
        <v>0</v>
      </c>
      <c r="G176" s="81">
        <f ca="1" t="shared" si="5"/>
        <v>0</v>
      </c>
    </row>
    <row r="177" ht="15" spans="1:7">
      <c r="A177" s="78" t="s">
        <v>1249</v>
      </c>
      <c r="B177" s="79" t="s">
        <v>372</v>
      </c>
      <c r="C177" s="80"/>
      <c r="D177" s="80"/>
      <c r="E177" s="80"/>
      <c r="F177" s="81">
        <f ca="1" t="shared" si="4"/>
        <v>0</v>
      </c>
      <c r="G177" s="81">
        <f ca="1" t="shared" si="5"/>
        <v>0</v>
      </c>
    </row>
    <row r="178" ht="15" spans="1:7">
      <c r="A178" s="78" t="s">
        <v>1250</v>
      </c>
      <c r="B178" s="79" t="s">
        <v>374</v>
      </c>
      <c r="C178" s="80"/>
      <c r="D178" s="80"/>
      <c r="E178" s="80"/>
      <c r="F178" s="81">
        <f ca="1" t="shared" si="4"/>
        <v>0</v>
      </c>
      <c r="G178" s="81">
        <f ca="1" t="shared" si="5"/>
        <v>0</v>
      </c>
    </row>
    <row r="179" ht="15" spans="1:7">
      <c r="A179" s="78" t="s">
        <v>1251</v>
      </c>
      <c r="B179" s="79" t="s">
        <v>376</v>
      </c>
      <c r="C179" s="80"/>
      <c r="D179" s="80"/>
      <c r="E179" s="80"/>
      <c r="F179" s="81">
        <f ca="1" t="shared" si="4"/>
        <v>0</v>
      </c>
      <c r="G179" s="81">
        <f ca="1" t="shared" si="5"/>
        <v>0</v>
      </c>
    </row>
    <row r="180" ht="15" spans="1:7">
      <c r="A180" s="78" t="s">
        <v>1252</v>
      </c>
      <c r="B180" s="79" t="s">
        <v>378</v>
      </c>
      <c r="C180" s="80"/>
      <c r="D180" s="80"/>
      <c r="E180" s="80"/>
      <c r="F180" s="81">
        <f ca="1" t="shared" si="4"/>
        <v>0</v>
      </c>
      <c r="G180" s="81">
        <f ca="1" t="shared" si="5"/>
        <v>0</v>
      </c>
    </row>
    <row r="181" ht="15" spans="1:7">
      <c r="A181" s="78" t="s">
        <v>1253</v>
      </c>
      <c r="B181" s="79" t="s">
        <v>380</v>
      </c>
      <c r="C181" s="80"/>
      <c r="D181" s="80"/>
      <c r="E181" s="80"/>
      <c r="F181" s="81">
        <f ca="1" t="shared" si="4"/>
        <v>0</v>
      </c>
      <c r="G181" s="81">
        <f ca="1" t="shared" si="5"/>
        <v>0</v>
      </c>
    </row>
    <row r="182" ht="15" spans="1:7">
      <c r="A182" s="78" t="s">
        <v>1254</v>
      </c>
      <c r="B182" s="79" t="s">
        <v>1255</v>
      </c>
      <c r="C182" s="80"/>
      <c r="D182" s="80"/>
      <c r="E182" s="80"/>
      <c r="F182" s="81">
        <f ca="1" t="shared" si="4"/>
        <v>0</v>
      </c>
      <c r="G182" s="81">
        <f ca="1" t="shared" si="5"/>
        <v>0</v>
      </c>
    </row>
    <row r="183" ht="15" spans="1:7">
      <c r="A183" s="78" t="s">
        <v>1256</v>
      </c>
      <c r="B183" s="82" t="s">
        <v>1257</v>
      </c>
      <c r="C183" s="80"/>
      <c r="D183" s="80"/>
      <c r="E183" s="80"/>
      <c r="F183" s="81">
        <f ca="1" t="shared" si="4"/>
        <v>0</v>
      </c>
      <c r="G183" s="81">
        <f ca="1" t="shared" si="5"/>
        <v>0</v>
      </c>
    </row>
    <row r="184" ht="15" spans="1:7">
      <c r="A184" s="78" t="s">
        <v>1258</v>
      </c>
      <c r="B184" s="82" t="s">
        <v>1259</v>
      </c>
      <c r="C184" s="80"/>
      <c r="D184" s="80"/>
      <c r="E184" s="80"/>
      <c r="F184" s="81">
        <f ca="1" t="shared" si="4"/>
        <v>0</v>
      </c>
      <c r="G184" s="81">
        <f ca="1" t="shared" si="5"/>
        <v>0</v>
      </c>
    </row>
    <row r="185" ht="15" spans="1:7">
      <c r="A185" s="78" t="s">
        <v>1260</v>
      </c>
      <c r="B185" s="79" t="s">
        <v>384</v>
      </c>
      <c r="C185" s="80"/>
      <c r="D185" s="80"/>
      <c r="E185" s="80"/>
      <c r="F185" s="81">
        <f ca="1" t="shared" si="4"/>
        <v>0</v>
      </c>
      <c r="G185" s="81">
        <f ca="1" t="shared" si="5"/>
        <v>0</v>
      </c>
    </row>
    <row r="186" ht="15" spans="1:7">
      <c r="A186" s="78" t="s">
        <v>1261</v>
      </c>
      <c r="B186" s="79" t="s">
        <v>386</v>
      </c>
      <c r="C186" s="80"/>
      <c r="D186" s="80"/>
      <c r="E186" s="80"/>
      <c r="F186" s="81">
        <f ca="1" t="shared" si="4"/>
        <v>0</v>
      </c>
      <c r="G186" s="81">
        <f ca="1" t="shared" si="5"/>
        <v>0</v>
      </c>
    </row>
    <row r="187" ht="15" spans="1:7">
      <c r="A187" s="78" t="s">
        <v>1262</v>
      </c>
      <c r="B187" s="79" t="s">
        <v>390</v>
      </c>
      <c r="C187" s="80"/>
      <c r="D187" s="80"/>
      <c r="E187" s="80"/>
      <c r="F187" s="81">
        <f ca="1" t="shared" si="4"/>
        <v>0</v>
      </c>
      <c r="G187" s="81">
        <f ca="1" t="shared" si="5"/>
        <v>0</v>
      </c>
    </row>
    <row r="188" ht="27" spans="1:7">
      <c r="A188" s="78" t="s">
        <v>1263</v>
      </c>
      <c r="B188" s="79" t="s">
        <v>396</v>
      </c>
      <c r="C188" s="80"/>
      <c r="D188" s="80">
        <v>101</v>
      </c>
      <c r="E188" s="80"/>
      <c r="F188" s="81">
        <f ca="1" t="shared" si="4"/>
        <v>0</v>
      </c>
      <c r="G188" s="81">
        <f ca="1" t="shared" si="5"/>
        <v>0</v>
      </c>
    </row>
    <row r="189" ht="27" spans="1:7">
      <c r="A189" s="78" t="s">
        <v>1264</v>
      </c>
      <c r="B189" s="82" t="s">
        <v>1265</v>
      </c>
      <c r="C189" s="80"/>
      <c r="D189" s="80"/>
      <c r="E189" s="80"/>
      <c r="F189" s="81">
        <f ca="1" t="shared" si="4"/>
        <v>0</v>
      </c>
      <c r="G189" s="81">
        <f ca="1" t="shared" si="5"/>
        <v>0</v>
      </c>
    </row>
    <row r="190" ht="27" spans="1:7">
      <c r="A190" s="78" t="s">
        <v>1266</v>
      </c>
      <c r="B190" s="82" t="s">
        <v>1267</v>
      </c>
      <c r="C190" s="80"/>
      <c r="D190" s="80"/>
      <c r="E190" s="80"/>
      <c r="F190" s="81">
        <f ca="1" t="shared" si="4"/>
        <v>0</v>
      </c>
      <c r="G190" s="81">
        <f ca="1" t="shared" si="5"/>
        <v>0</v>
      </c>
    </row>
    <row r="191" ht="15" spans="1:7">
      <c r="A191" s="78" t="s">
        <v>1268</v>
      </c>
      <c r="B191" s="79" t="s">
        <v>1269</v>
      </c>
      <c r="C191" s="80"/>
      <c r="D191" s="80"/>
      <c r="E191" s="80"/>
      <c r="F191" s="81">
        <f ca="1" t="shared" si="4"/>
        <v>0</v>
      </c>
      <c r="G191" s="81">
        <f ca="1" t="shared" si="5"/>
        <v>0</v>
      </c>
    </row>
    <row r="192" ht="15" spans="1:7">
      <c r="A192" s="78" t="s">
        <v>1270</v>
      </c>
      <c r="B192" s="79" t="s">
        <v>1271</v>
      </c>
      <c r="C192" s="80"/>
      <c r="D192" s="80"/>
      <c r="E192" s="80"/>
      <c r="F192" s="81">
        <f ca="1" t="shared" si="4"/>
        <v>0</v>
      </c>
      <c r="G192" s="81">
        <f ca="1" t="shared" si="5"/>
        <v>0</v>
      </c>
    </row>
    <row r="193" ht="15" spans="1:7">
      <c r="A193" s="78" t="s">
        <v>1272</v>
      </c>
      <c r="B193" s="79" t="s">
        <v>1273</v>
      </c>
      <c r="C193" s="80"/>
      <c r="D193" s="80"/>
      <c r="E193" s="80"/>
      <c r="F193" s="81">
        <f ca="1" t="shared" si="4"/>
        <v>0</v>
      </c>
      <c r="G193" s="81">
        <f ca="1" t="shared" si="5"/>
        <v>0</v>
      </c>
    </row>
    <row r="194" ht="15" spans="1:7">
      <c r="A194" s="78" t="s">
        <v>1274</v>
      </c>
      <c r="B194" s="79" t="s">
        <v>1275</v>
      </c>
      <c r="C194" s="80"/>
      <c r="D194" s="80"/>
      <c r="E194" s="80"/>
      <c r="F194" s="81">
        <f ca="1" t="shared" si="4"/>
        <v>0</v>
      </c>
      <c r="G194" s="81">
        <f ca="1" t="shared" si="5"/>
        <v>0</v>
      </c>
    </row>
    <row r="195" ht="15" spans="1:7">
      <c r="A195" s="78" t="s">
        <v>1276</v>
      </c>
      <c r="B195" s="79" t="s">
        <v>1277</v>
      </c>
      <c r="C195" s="80"/>
      <c r="D195" s="80"/>
      <c r="E195" s="80"/>
      <c r="F195" s="81">
        <f ca="1" t="shared" si="4"/>
        <v>0</v>
      </c>
      <c r="G195" s="81">
        <f ca="1" t="shared" si="5"/>
        <v>0</v>
      </c>
    </row>
    <row r="196" ht="15" spans="1:7">
      <c r="A196" s="78" t="s">
        <v>1278</v>
      </c>
      <c r="B196" s="79" t="s">
        <v>1279</v>
      </c>
      <c r="C196" s="80"/>
      <c r="D196" s="80"/>
      <c r="E196" s="80"/>
      <c r="F196" s="81">
        <f ca="1" t="shared" si="4"/>
        <v>0</v>
      </c>
      <c r="G196" s="81">
        <f ca="1" t="shared" si="5"/>
        <v>0</v>
      </c>
    </row>
    <row r="197" ht="15" spans="1:7">
      <c r="A197" s="78" t="s">
        <v>1280</v>
      </c>
      <c r="B197" s="79" t="s">
        <v>473</v>
      </c>
      <c r="C197" s="80"/>
      <c r="D197" s="80"/>
      <c r="E197" s="80"/>
      <c r="F197" s="81">
        <f ca="1" t="shared" si="4"/>
        <v>0</v>
      </c>
      <c r="G197" s="81">
        <f ca="1" t="shared" si="5"/>
        <v>0</v>
      </c>
    </row>
    <row r="198" ht="15" spans="1:7">
      <c r="A198" s="78" t="s">
        <v>1281</v>
      </c>
      <c r="B198" s="79" t="s">
        <v>1282</v>
      </c>
      <c r="C198" s="80"/>
      <c r="D198" s="80"/>
      <c r="E198" s="80"/>
      <c r="F198" s="81">
        <f ca="1" t="shared" si="4"/>
        <v>0</v>
      </c>
      <c r="G198" s="81">
        <f ca="1" t="shared" si="5"/>
        <v>0</v>
      </c>
    </row>
    <row r="199" ht="27" spans="1:7">
      <c r="A199" s="78" t="s">
        <v>1283</v>
      </c>
      <c r="B199" s="79" t="s">
        <v>477</v>
      </c>
      <c r="C199" s="80"/>
      <c r="D199" s="80"/>
      <c r="E199" s="80"/>
      <c r="F199" s="81">
        <f ca="1" t="shared" ref="F199:F213" si="6">IFERROR(OFFSET($G199,0,-1)/OFFSET($G199,0,-3),)</f>
        <v>0</v>
      </c>
      <c r="G199" s="81">
        <f ca="1" t="shared" ref="G199:G218" si="7">IFERROR(OFFSET($G199,0,-1)/OFFSET($G199,0,-2),)</f>
        <v>0</v>
      </c>
    </row>
    <row r="200" ht="27" spans="1:7">
      <c r="A200" s="78" t="s">
        <v>1284</v>
      </c>
      <c r="B200" s="79" t="s">
        <v>1285</v>
      </c>
      <c r="C200" s="80"/>
      <c r="D200" s="80"/>
      <c r="E200" s="80"/>
      <c r="F200" s="81">
        <f ca="1" t="shared" si="6"/>
        <v>0</v>
      </c>
      <c r="G200" s="81">
        <f ca="1" t="shared" si="7"/>
        <v>0</v>
      </c>
    </row>
    <row r="201" ht="40.5" spans="1:7">
      <c r="A201" s="78" t="s">
        <v>1286</v>
      </c>
      <c r="B201" s="79" t="s">
        <v>1287</v>
      </c>
      <c r="C201" s="80">
        <v>1802</v>
      </c>
      <c r="D201" s="80">
        <v>79296</v>
      </c>
      <c r="E201" s="80"/>
      <c r="F201" s="81">
        <f>E201/C201*100%</f>
        <v>0</v>
      </c>
      <c r="G201" s="81">
        <f ca="1" t="shared" si="7"/>
        <v>0</v>
      </c>
    </row>
    <row r="202" ht="27" spans="1:7">
      <c r="A202" s="78" t="s">
        <v>1288</v>
      </c>
      <c r="B202" s="79" t="s">
        <v>1289</v>
      </c>
      <c r="C202" s="80"/>
      <c r="D202" s="80"/>
      <c r="E202" s="80"/>
      <c r="F202" s="81">
        <f ca="1" t="shared" si="6"/>
        <v>0</v>
      </c>
      <c r="G202" s="81">
        <f ca="1" t="shared" si="7"/>
        <v>0</v>
      </c>
    </row>
    <row r="203" ht="27" spans="1:7">
      <c r="A203" s="78" t="s">
        <v>1290</v>
      </c>
      <c r="B203" s="79" t="s">
        <v>1291</v>
      </c>
      <c r="C203" s="80"/>
      <c r="D203" s="80"/>
      <c r="E203" s="80"/>
      <c r="F203" s="81">
        <f ca="1" t="shared" si="6"/>
        <v>0</v>
      </c>
      <c r="G203" s="81">
        <f ca="1" t="shared" si="7"/>
        <v>0</v>
      </c>
    </row>
    <row r="204" ht="27" spans="1:7">
      <c r="A204" s="78" t="s">
        <v>1292</v>
      </c>
      <c r="B204" s="79" t="s">
        <v>1293</v>
      </c>
      <c r="C204" s="80"/>
      <c r="D204" s="80"/>
      <c r="E204" s="80"/>
      <c r="F204" s="81">
        <f ca="1" t="shared" si="6"/>
        <v>0</v>
      </c>
      <c r="G204" s="81">
        <f ca="1" t="shared" si="7"/>
        <v>0</v>
      </c>
    </row>
    <row r="205" ht="27" spans="1:7">
      <c r="A205" s="78" t="s">
        <v>1294</v>
      </c>
      <c r="B205" s="79" t="s">
        <v>1295</v>
      </c>
      <c r="C205" s="80"/>
      <c r="D205" s="80"/>
      <c r="E205" s="80"/>
      <c r="F205" s="81">
        <f ca="1" t="shared" si="6"/>
        <v>0</v>
      </c>
      <c r="G205" s="81">
        <f ca="1" t="shared" si="7"/>
        <v>0</v>
      </c>
    </row>
    <row r="206" ht="27" spans="1:7">
      <c r="A206" s="78" t="s">
        <v>1296</v>
      </c>
      <c r="B206" s="79" t="s">
        <v>1297</v>
      </c>
      <c r="C206" s="80"/>
      <c r="D206" s="80"/>
      <c r="E206" s="80"/>
      <c r="F206" s="81">
        <f ca="1" t="shared" si="6"/>
        <v>0</v>
      </c>
      <c r="G206" s="81">
        <f ca="1" t="shared" si="7"/>
        <v>0</v>
      </c>
    </row>
    <row r="207" ht="15" spans="1:7">
      <c r="A207" s="78" t="s">
        <v>1298</v>
      </c>
      <c r="B207" s="79" t="s">
        <v>1299</v>
      </c>
      <c r="C207" s="80"/>
      <c r="D207" s="80"/>
      <c r="E207" s="80"/>
      <c r="F207" s="81">
        <f ca="1" t="shared" si="6"/>
        <v>0</v>
      </c>
      <c r="G207" s="81">
        <f ca="1" t="shared" si="7"/>
        <v>0</v>
      </c>
    </row>
    <row r="208" ht="27" spans="1:7">
      <c r="A208" s="78" t="s">
        <v>1300</v>
      </c>
      <c r="B208" s="79" t="s">
        <v>1301</v>
      </c>
      <c r="C208" s="80"/>
      <c r="D208" s="80"/>
      <c r="E208" s="80"/>
      <c r="F208" s="81">
        <f ca="1" t="shared" si="6"/>
        <v>0</v>
      </c>
      <c r="G208" s="81">
        <f ca="1" t="shared" si="7"/>
        <v>0</v>
      </c>
    </row>
    <row r="209" ht="15" spans="1:7">
      <c r="A209" s="78" t="s">
        <v>1302</v>
      </c>
      <c r="B209" s="79" t="s">
        <v>1303</v>
      </c>
      <c r="C209" s="80"/>
      <c r="D209" s="80"/>
      <c r="E209" s="80"/>
      <c r="F209" s="81">
        <f ca="1" t="shared" si="6"/>
        <v>0</v>
      </c>
      <c r="G209" s="81">
        <f ca="1" t="shared" si="7"/>
        <v>0</v>
      </c>
    </row>
    <row r="210" ht="27" spans="1:7">
      <c r="A210" s="78" t="s">
        <v>1304</v>
      </c>
      <c r="B210" s="79" t="s">
        <v>1305</v>
      </c>
      <c r="C210" s="80"/>
      <c r="D210" s="80"/>
      <c r="E210" s="80"/>
      <c r="F210" s="81">
        <f ca="1" t="shared" si="6"/>
        <v>0</v>
      </c>
      <c r="G210" s="81">
        <f ca="1" t="shared" si="7"/>
        <v>0</v>
      </c>
    </row>
    <row r="211" ht="27" spans="1:7">
      <c r="A211" s="210" t="s">
        <v>1306</v>
      </c>
      <c r="B211" s="79" t="s">
        <v>1307</v>
      </c>
      <c r="C211" s="80"/>
      <c r="D211" s="80"/>
      <c r="E211" s="80"/>
      <c r="F211" s="81">
        <f ca="1" t="shared" si="6"/>
        <v>0</v>
      </c>
      <c r="G211" s="81">
        <f ca="1" t="shared" si="7"/>
        <v>0</v>
      </c>
    </row>
    <row r="212" ht="27" spans="1:7">
      <c r="A212" s="78" t="s">
        <v>1308</v>
      </c>
      <c r="B212" s="79" t="s">
        <v>1309</v>
      </c>
      <c r="C212" s="80"/>
      <c r="D212" s="80"/>
      <c r="E212" s="80"/>
      <c r="F212" s="81">
        <f ca="1" t="shared" si="6"/>
        <v>0</v>
      </c>
      <c r="G212" s="81">
        <f ca="1" t="shared" si="7"/>
        <v>0</v>
      </c>
    </row>
    <row r="213" ht="27" spans="1:7">
      <c r="A213" s="78" t="s">
        <v>1310</v>
      </c>
      <c r="B213" s="79" t="s">
        <v>1311</v>
      </c>
      <c r="C213" s="80"/>
      <c r="D213" s="80"/>
      <c r="E213" s="80"/>
      <c r="F213" s="81">
        <f ca="1" t="shared" si="6"/>
        <v>0</v>
      </c>
      <c r="G213" s="81">
        <f ca="1" t="shared" si="7"/>
        <v>0</v>
      </c>
    </row>
    <row r="214" ht="27" spans="1:7">
      <c r="A214" s="78" t="s">
        <v>1312</v>
      </c>
      <c r="B214" s="79" t="s">
        <v>1313</v>
      </c>
      <c r="C214" s="80">
        <v>5841</v>
      </c>
      <c r="D214" s="80">
        <v>493</v>
      </c>
      <c r="E214" s="80">
        <v>231.2</v>
      </c>
      <c r="F214" s="81">
        <f>E214/C214*100%</f>
        <v>0.0395822633110769</v>
      </c>
      <c r="G214" s="81">
        <f>E214/D214*100%</f>
        <v>0.468965517241379</v>
      </c>
    </row>
    <row r="215" ht="27" spans="1:7">
      <c r="A215" s="78" t="s">
        <v>1314</v>
      </c>
      <c r="B215" s="79" t="s">
        <v>1315</v>
      </c>
      <c r="C215" s="80"/>
      <c r="D215" s="80">
        <v>22</v>
      </c>
      <c r="E215" s="80"/>
      <c r="F215" s="81"/>
      <c r="G215" s="81"/>
    </row>
    <row r="216" ht="27" spans="1:7">
      <c r="A216" s="78" t="s">
        <v>1316</v>
      </c>
      <c r="B216" s="79" t="s">
        <v>1317</v>
      </c>
      <c r="C216" s="80"/>
      <c r="D216" s="80">
        <v>20</v>
      </c>
      <c r="E216" s="80"/>
      <c r="F216" s="81"/>
      <c r="G216" s="81"/>
    </row>
    <row r="217" ht="27" spans="1:7">
      <c r="A217" s="78" t="s">
        <v>1318</v>
      </c>
      <c r="B217" s="79" t="s">
        <v>1319</v>
      </c>
      <c r="C217" s="80"/>
      <c r="D217" s="80"/>
      <c r="E217" s="80"/>
      <c r="F217" s="81"/>
      <c r="G217" s="81"/>
    </row>
    <row r="218" ht="27" spans="1:7">
      <c r="A218" s="78" t="s">
        <v>1320</v>
      </c>
      <c r="B218" s="79" t="s">
        <v>1321</v>
      </c>
      <c r="C218" s="80"/>
      <c r="D218" s="80">
        <v>381</v>
      </c>
      <c r="E218" s="80">
        <v>182.8</v>
      </c>
      <c r="F218" s="81"/>
      <c r="G218" s="81">
        <f>E218/D218*100%</f>
        <v>0.479790026246719</v>
      </c>
    </row>
    <row r="219" ht="27" spans="1:7">
      <c r="A219" s="78" t="s">
        <v>1322</v>
      </c>
      <c r="B219" s="79" t="s">
        <v>1323</v>
      </c>
      <c r="C219" s="80"/>
      <c r="D219" s="80"/>
      <c r="E219" s="80"/>
      <c r="F219" s="81"/>
      <c r="G219" s="81"/>
    </row>
    <row r="220" ht="40.5" spans="1:7">
      <c r="A220" s="78" t="s">
        <v>1324</v>
      </c>
      <c r="B220" s="79" t="s">
        <v>1325</v>
      </c>
      <c r="C220" s="80"/>
      <c r="D220" s="80">
        <v>1178</v>
      </c>
      <c r="E220" s="80"/>
      <c r="F220" s="81"/>
      <c r="G220" s="81"/>
    </row>
    <row r="221" ht="27" spans="1:7">
      <c r="A221" s="78" t="s">
        <v>1326</v>
      </c>
      <c r="B221" s="79" t="s">
        <v>1327</v>
      </c>
      <c r="C221" s="80"/>
      <c r="D221" s="80"/>
      <c r="E221" s="80"/>
      <c r="F221" s="81"/>
      <c r="G221" s="81"/>
    </row>
    <row r="222" ht="27" spans="1:7">
      <c r="A222" s="78" t="s">
        <v>1328</v>
      </c>
      <c r="B222" s="79" t="s">
        <v>1329</v>
      </c>
      <c r="C222" s="80"/>
      <c r="D222" s="80"/>
      <c r="E222" s="80"/>
      <c r="F222" s="81"/>
      <c r="G222" s="81"/>
    </row>
    <row r="223" ht="27" spans="1:7">
      <c r="A223" s="78" t="s">
        <v>1330</v>
      </c>
      <c r="B223" s="79" t="s">
        <v>1331</v>
      </c>
      <c r="C223" s="80"/>
      <c r="D223" s="80">
        <v>55</v>
      </c>
      <c r="E223" s="80"/>
      <c r="F223" s="81"/>
      <c r="G223" s="81">
        <f>E223/D223*100%</f>
        <v>0</v>
      </c>
    </row>
    <row r="224" ht="15" spans="1:7">
      <c r="A224" s="78" t="s">
        <v>1332</v>
      </c>
      <c r="B224" s="79" t="s">
        <v>435</v>
      </c>
      <c r="C224" s="80"/>
      <c r="D224" s="80"/>
      <c r="E224" s="80"/>
      <c r="F224" s="81"/>
      <c r="G224" s="81"/>
    </row>
    <row r="225" ht="40.5" spans="1:7">
      <c r="A225" s="78" t="s">
        <v>1333</v>
      </c>
      <c r="B225" s="79" t="s">
        <v>1334</v>
      </c>
      <c r="C225" s="80"/>
      <c r="D225" s="80"/>
      <c r="E225" s="80"/>
      <c r="F225" s="81"/>
      <c r="G225" s="81"/>
    </row>
    <row r="226" ht="27" spans="1:7">
      <c r="A226" s="78" t="s">
        <v>1335</v>
      </c>
      <c r="B226" s="79" t="s">
        <v>1336</v>
      </c>
      <c r="C226" s="80"/>
      <c r="D226" s="80"/>
      <c r="E226" s="80"/>
      <c r="F226" s="81"/>
      <c r="G226" s="81"/>
    </row>
    <row r="227" ht="27" spans="1:7">
      <c r="A227" s="78" t="s">
        <v>1337</v>
      </c>
      <c r="B227" s="79" t="s">
        <v>1338</v>
      </c>
      <c r="C227" s="80"/>
      <c r="D227" s="80"/>
      <c r="E227" s="80"/>
      <c r="F227" s="81"/>
      <c r="G227" s="81"/>
    </row>
    <row r="228" ht="27" spans="1:7">
      <c r="A228" s="78" t="s">
        <v>1339</v>
      </c>
      <c r="B228" s="79" t="s">
        <v>1340</v>
      </c>
      <c r="C228" s="80"/>
      <c r="D228" s="80"/>
      <c r="E228" s="80"/>
      <c r="F228" s="81"/>
      <c r="G228" s="81"/>
    </row>
    <row r="229" ht="27" spans="1:7">
      <c r="A229" s="78" t="s">
        <v>1341</v>
      </c>
      <c r="B229" s="79" t="s">
        <v>1342</v>
      </c>
      <c r="C229" s="80"/>
      <c r="D229" s="80"/>
      <c r="E229" s="80"/>
      <c r="F229" s="81"/>
      <c r="G229" s="81"/>
    </row>
    <row r="230" ht="27" spans="1:7">
      <c r="A230" s="78" t="s">
        <v>1343</v>
      </c>
      <c r="B230" s="79" t="s">
        <v>1344</v>
      </c>
      <c r="C230" s="80"/>
      <c r="D230" s="80"/>
      <c r="E230" s="80"/>
      <c r="F230" s="81"/>
      <c r="G230" s="81"/>
    </row>
    <row r="231" ht="27" spans="1:7">
      <c r="A231" s="78" t="s">
        <v>1345</v>
      </c>
      <c r="B231" s="79" t="s">
        <v>1346</v>
      </c>
      <c r="C231" s="80"/>
      <c r="D231" s="80"/>
      <c r="E231" s="80"/>
      <c r="F231" s="81"/>
      <c r="G231" s="81"/>
    </row>
    <row r="232" ht="27" spans="1:7">
      <c r="A232" s="78" t="s">
        <v>1347</v>
      </c>
      <c r="B232" s="79" t="s">
        <v>1348</v>
      </c>
      <c r="C232" s="80"/>
      <c r="D232" s="80"/>
      <c r="E232" s="80"/>
      <c r="F232" s="81"/>
      <c r="G232" s="81"/>
    </row>
    <row r="233" ht="27" spans="1:7">
      <c r="A233" s="78" t="s">
        <v>1349</v>
      </c>
      <c r="B233" s="79" t="s">
        <v>1350</v>
      </c>
      <c r="C233" s="80"/>
      <c r="D233" s="80"/>
      <c r="E233" s="80"/>
      <c r="F233" s="81"/>
      <c r="G233" s="81"/>
    </row>
    <row r="234" ht="27" spans="1:7">
      <c r="A234" s="78" t="s">
        <v>1351</v>
      </c>
      <c r="B234" s="79" t="s">
        <v>1352</v>
      </c>
      <c r="C234" s="80"/>
      <c r="D234" s="80"/>
      <c r="E234" s="80"/>
      <c r="F234" s="81"/>
      <c r="G234" s="81"/>
    </row>
    <row r="235" ht="27" spans="1:7">
      <c r="A235" s="78" t="s">
        <v>1353</v>
      </c>
      <c r="B235" s="79" t="s">
        <v>1354</v>
      </c>
      <c r="C235" s="80">
        <v>360</v>
      </c>
      <c r="D235" s="80">
        <v>1123</v>
      </c>
      <c r="E235" s="80">
        <v>1889</v>
      </c>
      <c r="F235" s="81">
        <f>E235/C235*100%</f>
        <v>5.24722222222222</v>
      </c>
      <c r="G235" s="81">
        <f>E235/D235*100%</f>
        <v>1.68210151380232</v>
      </c>
    </row>
    <row r="236" ht="27" spans="1:7">
      <c r="A236" s="78" t="s">
        <v>1355</v>
      </c>
      <c r="B236" s="79" t="s">
        <v>1356</v>
      </c>
      <c r="C236" s="80"/>
      <c r="D236" s="80"/>
      <c r="E236" s="80"/>
      <c r="F236" s="81"/>
      <c r="G236" s="81"/>
    </row>
    <row r="237" ht="27" spans="1:7">
      <c r="A237" s="78" t="s">
        <v>1357</v>
      </c>
      <c r="B237" s="79" t="s">
        <v>1358</v>
      </c>
      <c r="C237" s="80">
        <v>12050</v>
      </c>
      <c r="D237" s="80">
        <v>12043</v>
      </c>
      <c r="E237" s="80">
        <v>11611</v>
      </c>
      <c r="F237" s="81">
        <f>E237/C237*100%</f>
        <v>0.96356846473029</v>
      </c>
      <c r="G237" s="81">
        <f>E237/D237*100%</f>
        <v>0.964128539400482</v>
      </c>
    </row>
    <row r="238" ht="27" spans="1:7">
      <c r="A238" s="78" t="s">
        <v>1359</v>
      </c>
      <c r="B238" s="79" t="s">
        <v>1360</v>
      </c>
      <c r="C238" s="80">
        <v>13120</v>
      </c>
      <c r="D238" s="80">
        <v>11760</v>
      </c>
      <c r="E238" s="80">
        <v>11641</v>
      </c>
      <c r="F238" s="81">
        <f>E238/C238*100%</f>
        <v>0.887271341463415</v>
      </c>
      <c r="G238" s="81">
        <f>E238/D238*100%</f>
        <v>0.989880952380952</v>
      </c>
    </row>
    <row r="239" ht="27" spans="1:7">
      <c r="A239" s="78" t="s">
        <v>1361</v>
      </c>
      <c r="B239" s="79" t="s">
        <v>1362</v>
      </c>
      <c r="C239" s="80"/>
      <c r="D239" s="80"/>
      <c r="E239" s="80">
        <v>2859</v>
      </c>
      <c r="F239" s="81"/>
      <c r="G239" s="81"/>
    </row>
    <row r="240" ht="40.5" spans="1:7">
      <c r="A240" s="78" t="s">
        <v>1363</v>
      </c>
      <c r="B240" s="79" t="s">
        <v>1364</v>
      </c>
      <c r="C240" s="80"/>
      <c r="D240" s="80"/>
      <c r="E240" s="80"/>
      <c r="F240" s="81"/>
      <c r="G240" s="81"/>
    </row>
    <row r="241" ht="27" spans="1:7">
      <c r="A241" s="78" t="s">
        <v>1365</v>
      </c>
      <c r="B241" s="79" t="s">
        <v>1366</v>
      </c>
      <c r="C241" s="80"/>
      <c r="D241" s="80"/>
      <c r="E241" s="80"/>
      <c r="F241" s="81"/>
      <c r="G241" s="81"/>
    </row>
    <row r="242" ht="27" spans="1:7">
      <c r="A242" s="78" t="s">
        <v>1367</v>
      </c>
      <c r="B242" s="79" t="s">
        <v>1368</v>
      </c>
      <c r="C242" s="80"/>
      <c r="D242" s="80"/>
      <c r="E242" s="80"/>
      <c r="F242" s="81"/>
      <c r="G242" s="81"/>
    </row>
    <row r="243" ht="27" spans="1:7">
      <c r="A243" s="78" t="s">
        <v>1369</v>
      </c>
      <c r="B243" s="79" t="s">
        <v>1370</v>
      </c>
      <c r="C243" s="80"/>
      <c r="D243" s="80"/>
      <c r="E243" s="80"/>
      <c r="F243" s="81"/>
      <c r="G243" s="81"/>
    </row>
    <row r="244" ht="27" spans="1:7">
      <c r="A244" s="78" t="s">
        <v>1371</v>
      </c>
      <c r="B244" s="79" t="s">
        <v>1372</v>
      </c>
      <c r="C244" s="80"/>
      <c r="D244" s="80"/>
      <c r="E244" s="80"/>
      <c r="F244" s="81"/>
      <c r="G244" s="81"/>
    </row>
    <row r="245" ht="27" spans="1:7">
      <c r="A245" s="78" t="s">
        <v>1373</v>
      </c>
      <c r="B245" s="79" t="s">
        <v>1374</v>
      </c>
      <c r="C245" s="80"/>
      <c r="D245" s="80"/>
      <c r="E245" s="80"/>
      <c r="F245" s="81"/>
      <c r="G245" s="81"/>
    </row>
    <row r="246" ht="27" spans="1:7">
      <c r="A246" s="78" t="s">
        <v>1375</v>
      </c>
      <c r="B246" s="79" t="s">
        <v>1376</v>
      </c>
      <c r="C246" s="80"/>
      <c r="D246" s="80"/>
      <c r="E246" s="80"/>
      <c r="F246" s="81"/>
      <c r="G246" s="81"/>
    </row>
    <row r="247" ht="27" spans="1:7">
      <c r="A247" s="78" t="s">
        <v>1377</v>
      </c>
      <c r="B247" s="79" t="s">
        <v>1378</v>
      </c>
      <c r="C247" s="80"/>
      <c r="D247" s="80"/>
      <c r="E247" s="80"/>
      <c r="F247" s="81"/>
      <c r="G247" s="81"/>
    </row>
    <row r="248" ht="27" spans="1:7">
      <c r="A248" s="78" t="s">
        <v>1379</v>
      </c>
      <c r="B248" s="79" t="s">
        <v>1380</v>
      </c>
      <c r="C248" s="80"/>
      <c r="D248" s="80"/>
      <c r="E248" s="80"/>
      <c r="F248" s="81"/>
      <c r="G248" s="81"/>
    </row>
    <row r="249" ht="27" spans="1:7">
      <c r="A249" s="78" t="s">
        <v>1381</v>
      </c>
      <c r="B249" s="79" t="s">
        <v>1382</v>
      </c>
      <c r="C249" s="80"/>
      <c r="D249" s="80"/>
      <c r="E249" s="80"/>
      <c r="F249" s="81"/>
      <c r="G249" s="81"/>
    </row>
    <row r="250" ht="27" spans="1:7">
      <c r="A250" s="78" t="s">
        <v>1383</v>
      </c>
      <c r="B250" s="79" t="s">
        <v>1384</v>
      </c>
      <c r="C250" s="80"/>
      <c r="D250" s="80">
        <v>1</v>
      </c>
      <c r="E250" s="80"/>
      <c r="F250" s="81"/>
      <c r="G250" s="81"/>
    </row>
    <row r="251" ht="27" spans="1:7">
      <c r="A251" s="78" t="s">
        <v>1385</v>
      </c>
      <c r="B251" s="79" t="s">
        <v>1386</v>
      </c>
      <c r="C251" s="80"/>
      <c r="D251" s="80"/>
      <c r="E251" s="80"/>
      <c r="F251" s="81"/>
      <c r="G251" s="81"/>
    </row>
    <row r="252" ht="27" spans="1:7">
      <c r="A252" s="78" t="s">
        <v>1387</v>
      </c>
      <c r="B252" s="79" t="s">
        <v>1388</v>
      </c>
      <c r="C252" s="80"/>
      <c r="D252" s="80">
        <v>2</v>
      </c>
      <c r="E252" s="80"/>
      <c r="F252" s="81"/>
      <c r="G252" s="81"/>
    </row>
    <row r="253" ht="40.5" spans="1:7">
      <c r="A253" s="78" t="s">
        <v>1389</v>
      </c>
      <c r="B253" s="79" t="s">
        <v>1390</v>
      </c>
      <c r="C253" s="80"/>
      <c r="D253" s="80">
        <v>1</v>
      </c>
      <c r="E253" s="80"/>
      <c r="F253" s="81"/>
      <c r="G253" s="81"/>
    </row>
    <row r="254" ht="27" spans="1:7">
      <c r="A254" s="78" t="s">
        <v>1391</v>
      </c>
      <c r="B254" s="79" t="s">
        <v>1392</v>
      </c>
      <c r="C254" s="80"/>
      <c r="D254" s="80"/>
      <c r="E254" s="80"/>
      <c r="F254" s="81"/>
      <c r="G254" s="81"/>
    </row>
    <row r="255" ht="15" spans="1:7">
      <c r="A255" s="78" t="s">
        <v>1393</v>
      </c>
      <c r="B255" s="79" t="s">
        <v>1394</v>
      </c>
      <c r="C255" s="80"/>
      <c r="D255" s="80"/>
      <c r="E255" s="80"/>
      <c r="F255" s="81"/>
      <c r="G255" s="81"/>
    </row>
    <row r="256" ht="27" spans="1:7">
      <c r="A256" s="78" t="s">
        <v>1395</v>
      </c>
      <c r="B256" s="79" t="s">
        <v>1396</v>
      </c>
      <c r="C256" s="80"/>
      <c r="D256" s="80"/>
      <c r="E256" s="80"/>
      <c r="F256" s="81"/>
      <c r="G256" s="81"/>
    </row>
    <row r="257" ht="15" spans="1:7">
      <c r="A257" s="78" t="s">
        <v>1397</v>
      </c>
      <c r="B257" s="79" t="s">
        <v>1398</v>
      </c>
      <c r="C257" s="80"/>
      <c r="D257" s="80"/>
      <c r="E257" s="80"/>
      <c r="F257" s="81"/>
      <c r="G257" s="81"/>
    </row>
    <row r="258" ht="15" spans="1:7">
      <c r="A258" s="78" t="s">
        <v>1399</v>
      </c>
      <c r="B258" s="79" t="s">
        <v>1400</v>
      </c>
      <c r="C258" s="80"/>
      <c r="D258" s="80"/>
      <c r="E258" s="80"/>
      <c r="F258" s="81"/>
      <c r="G258" s="81"/>
    </row>
    <row r="259" ht="15" spans="1:7">
      <c r="A259" s="78" t="s">
        <v>1401</v>
      </c>
      <c r="B259" s="79" t="s">
        <v>1402</v>
      </c>
      <c r="C259" s="80"/>
      <c r="D259" s="80"/>
      <c r="E259" s="80"/>
      <c r="F259" s="81"/>
      <c r="G259" s="81"/>
    </row>
    <row r="260" ht="15" spans="1:7">
      <c r="A260" s="78" t="s">
        <v>1403</v>
      </c>
      <c r="B260" s="79" t="s">
        <v>1404</v>
      </c>
      <c r="C260" s="80"/>
      <c r="D260" s="80"/>
      <c r="E260" s="80"/>
      <c r="F260" s="81"/>
      <c r="G260" s="81"/>
    </row>
    <row r="261" ht="15" spans="1:7">
      <c r="A261" s="78" t="s">
        <v>1405</v>
      </c>
      <c r="B261" s="79" t="s">
        <v>1406</v>
      </c>
      <c r="C261" s="80"/>
      <c r="D261" s="80"/>
      <c r="E261" s="80"/>
      <c r="F261" s="81"/>
      <c r="G261" s="81"/>
    </row>
    <row r="262" ht="15" spans="1:7">
      <c r="A262" s="78" t="s">
        <v>1407</v>
      </c>
      <c r="B262" s="79" t="s">
        <v>1408</v>
      </c>
      <c r="C262" s="80"/>
      <c r="D262" s="80"/>
      <c r="E262" s="80"/>
      <c r="F262" s="81"/>
      <c r="G262" s="81"/>
    </row>
    <row r="263" ht="15" spans="1:7">
      <c r="A263" s="78" t="s">
        <v>1409</v>
      </c>
      <c r="B263" s="79" t="s">
        <v>1410</v>
      </c>
      <c r="C263" s="80"/>
      <c r="D263" s="80"/>
      <c r="E263" s="80"/>
      <c r="F263" s="81"/>
      <c r="G263" s="81"/>
    </row>
    <row r="264" ht="15" spans="1:7">
      <c r="A264" s="78" t="s">
        <v>1411</v>
      </c>
      <c r="B264" s="79" t="s">
        <v>1412</v>
      </c>
      <c r="C264" s="80"/>
      <c r="D264" s="80"/>
      <c r="E264" s="80"/>
      <c r="F264" s="81"/>
      <c r="G264" s="81"/>
    </row>
    <row r="265" ht="27" spans="1:7">
      <c r="A265" s="78" t="s">
        <v>1413</v>
      </c>
      <c r="B265" s="79" t="s">
        <v>1414</v>
      </c>
      <c r="C265" s="80"/>
      <c r="D265" s="80"/>
      <c r="E265" s="80"/>
      <c r="F265" s="81"/>
      <c r="G265" s="81"/>
    </row>
    <row r="266" ht="15" spans="1:7">
      <c r="A266" s="78" t="s">
        <v>1415</v>
      </c>
      <c r="B266" s="79" t="s">
        <v>1416</v>
      </c>
      <c r="C266" s="80"/>
      <c r="D266" s="80"/>
      <c r="E266" s="80"/>
      <c r="F266" s="81"/>
      <c r="G266" s="81"/>
    </row>
    <row r="267" ht="15" spans="1:7">
      <c r="A267" s="78" t="s">
        <v>1417</v>
      </c>
      <c r="B267" s="79" t="s">
        <v>1418</v>
      </c>
      <c r="C267" s="80"/>
      <c r="D267" s="80"/>
      <c r="E267" s="80"/>
      <c r="F267" s="81"/>
      <c r="G267" s="81"/>
    </row>
    <row r="268" ht="15" spans="1:7">
      <c r="A268" s="78" t="s">
        <v>1419</v>
      </c>
      <c r="B268" s="79" t="s">
        <v>1420</v>
      </c>
      <c r="C268" s="80"/>
      <c r="D268" s="80"/>
      <c r="E268" s="80"/>
      <c r="F268" s="81"/>
      <c r="G268" s="81"/>
    </row>
    <row r="269" ht="15" spans="1:7">
      <c r="A269" s="78" t="s">
        <v>1421</v>
      </c>
      <c r="B269" s="79" t="s">
        <v>1422</v>
      </c>
      <c r="C269" s="80"/>
      <c r="D269" s="80"/>
      <c r="E269" s="80"/>
      <c r="F269" s="81"/>
      <c r="G269" s="81"/>
    </row>
    <row r="270" ht="15" spans="1:7">
      <c r="A270" s="78" t="s">
        <v>1423</v>
      </c>
      <c r="B270" s="79" t="s">
        <v>1424</v>
      </c>
      <c r="C270" s="80"/>
      <c r="D270" s="80"/>
      <c r="E270" s="80"/>
      <c r="F270" s="81"/>
      <c r="G270" s="81"/>
    </row>
    <row r="271" ht="15" spans="1:7">
      <c r="A271" s="78" t="s">
        <v>1425</v>
      </c>
      <c r="B271" s="79" t="s">
        <v>1426</v>
      </c>
      <c r="C271" s="80">
        <v>124</v>
      </c>
      <c r="D271" s="80"/>
      <c r="E271" s="80"/>
      <c r="F271" s="81"/>
      <c r="G271" s="81"/>
    </row>
    <row r="272" ht="15" spans="1:7">
      <c r="A272" s="78" t="s">
        <v>1427</v>
      </c>
      <c r="B272" s="79" t="s">
        <v>1428</v>
      </c>
      <c r="C272" s="80"/>
      <c r="D272" s="80"/>
      <c r="E272" s="80"/>
      <c r="F272" s="81"/>
      <c r="G272" s="81"/>
    </row>
    <row r="273" ht="15" spans="1:7">
      <c r="A273" s="78" t="s">
        <v>1429</v>
      </c>
      <c r="B273" s="79" t="s">
        <v>1430</v>
      </c>
      <c r="C273" s="80"/>
      <c r="D273" s="80"/>
      <c r="E273" s="80"/>
      <c r="F273" s="81"/>
      <c r="G273" s="81"/>
    </row>
    <row r="274" ht="27" spans="1:7">
      <c r="A274" s="215" t="s">
        <v>1431</v>
      </c>
      <c r="B274" s="85" t="s">
        <v>1432</v>
      </c>
      <c r="C274" s="80"/>
      <c r="D274" s="80"/>
      <c r="E274" s="80"/>
      <c r="F274" s="81"/>
      <c r="G274" s="81"/>
    </row>
    <row r="275" ht="27" spans="1:7">
      <c r="A275" s="212" t="s">
        <v>1433</v>
      </c>
      <c r="B275" s="87" t="s">
        <v>1434</v>
      </c>
      <c r="C275" s="80"/>
      <c r="D275" s="80"/>
      <c r="E275" s="80"/>
      <c r="F275" s="81"/>
      <c r="G275" s="81"/>
    </row>
    <row r="276" ht="15" spans="1:7">
      <c r="A276" s="210" t="s">
        <v>1435</v>
      </c>
      <c r="B276" s="88" t="s">
        <v>1436</v>
      </c>
      <c r="C276" s="80"/>
      <c r="D276" s="80">
        <v>287</v>
      </c>
      <c r="E276" s="80"/>
      <c r="F276" s="81"/>
      <c r="G276" s="81"/>
    </row>
    <row r="277" ht="27" spans="1:7">
      <c r="A277" s="212" t="s">
        <v>1437</v>
      </c>
      <c r="B277" s="87" t="s">
        <v>1438</v>
      </c>
      <c r="C277" s="80"/>
      <c r="D277" s="80"/>
      <c r="E277" s="80"/>
      <c r="F277" s="81"/>
      <c r="G277" s="81"/>
    </row>
    <row r="278" ht="27" spans="1:7">
      <c r="A278" s="78" t="s">
        <v>1439</v>
      </c>
      <c r="B278" s="79" t="s">
        <v>1440</v>
      </c>
      <c r="C278" s="80"/>
      <c r="D278" s="80"/>
      <c r="E278" s="80"/>
      <c r="F278" s="81"/>
      <c r="G278" s="81"/>
    </row>
    <row r="279" ht="27" spans="1:7">
      <c r="A279" s="78" t="s">
        <v>1441</v>
      </c>
      <c r="B279" s="79" t="s">
        <v>1442</v>
      </c>
      <c r="C279" s="80"/>
      <c r="D279" s="80"/>
      <c r="E279" s="80"/>
      <c r="F279" s="81"/>
      <c r="G279" s="81"/>
    </row>
    <row r="280" ht="27" spans="1:7">
      <c r="A280" s="78" t="s">
        <v>1443</v>
      </c>
      <c r="B280" s="79" t="s">
        <v>1444</v>
      </c>
      <c r="C280" s="80">
        <v>50000</v>
      </c>
      <c r="D280" s="80">
        <v>30000</v>
      </c>
      <c r="E280" s="80">
        <v>20000</v>
      </c>
      <c r="F280" s="81">
        <f>E280/C280*100%</f>
        <v>0.4</v>
      </c>
      <c r="G280" s="81">
        <f>E280/D280*100%</f>
        <v>0.666666666666667</v>
      </c>
    </row>
    <row r="281" ht="15" spans="1:7">
      <c r="A281" s="78" t="s">
        <v>1445</v>
      </c>
      <c r="B281" s="79" t="s">
        <v>1446</v>
      </c>
      <c r="C281" s="80">
        <v>41400</v>
      </c>
      <c r="D281" s="80">
        <v>25841</v>
      </c>
      <c r="E281" s="80">
        <v>5841</v>
      </c>
      <c r="F281" s="81">
        <f t="shared" ref="F280:F284" si="8">E281/C281*100%</f>
        <v>0.141086956521739</v>
      </c>
      <c r="G281" s="81">
        <f t="shared" ref="G280:G284" si="9">E281/D281*100%</f>
        <v>0.22603614411207</v>
      </c>
    </row>
    <row r="282" ht="15" spans="1:7">
      <c r="A282" s="78" t="s">
        <v>672</v>
      </c>
      <c r="B282" s="79" t="s">
        <v>673</v>
      </c>
      <c r="C282" s="80"/>
      <c r="D282" s="80"/>
      <c r="E282" s="80"/>
      <c r="F282" s="81"/>
      <c r="G282" s="81"/>
    </row>
    <row r="283" ht="27" spans="1:7">
      <c r="A283" s="78" t="s">
        <v>1447</v>
      </c>
      <c r="B283" s="79" t="s">
        <v>1448</v>
      </c>
      <c r="C283" s="80"/>
      <c r="D283" s="80"/>
      <c r="E283" s="80"/>
      <c r="F283" s="81"/>
      <c r="G283" s="81"/>
    </row>
    <row r="284" ht="27" spans="1:7">
      <c r="A284" s="78" t="s">
        <v>1449</v>
      </c>
      <c r="B284" s="79" t="s">
        <v>1450</v>
      </c>
      <c r="C284" s="80">
        <v>4475</v>
      </c>
      <c r="D284" s="80">
        <v>49573</v>
      </c>
      <c r="E284" s="80">
        <v>3900</v>
      </c>
      <c r="F284" s="81">
        <f t="shared" si="8"/>
        <v>0.871508379888268</v>
      </c>
      <c r="G284" s="81">
        <f t="shared" si="9"/>
        <v>0.0786718576644544</v>
      </c>
    </row>
  </sheetData>
  <mergeCells count="6">
    <mergeCell ref="A2:G2"/>
    <mergeCell ref="E4:G4"/>
    <mergeCell ref="A4:A5"/>
    <mergeCell ref="B4:B5"/>
    <mergeCell ref="C4:C5"/>
    <mergeCell ref="D4:D5"/>
  </mergeCells>
  <pageMargins left="0.75" right="0.75" top="0.270000010728836" bottom="0.270000010728836" header="0" footer="0"/>
  <pageSetup paperSize="9" orientation="portrait"/>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5" master="" otherUserPermission="visible">
    <arrUserId title="F31:F51" rangeCreator="" othersAccessPermission="edit"/>
  </rangeList>
  <rangeList sheetStid="6" master="" otherUserPermission="visible"/>
  <rangeList sheetStid="7" master="" otherUserPermission="visible"/>
  <rangeList sheetStid="10" master="" otherUserPermission="visible"/>
  <rangeList sheetStid="11" master="" otherUserPermission="visible"/>
  <rangeList sheetStid="12" master="" otherUserPermission="visible"/>
  <rangeList sheetStid="13" master="" otherUserPermission="visible"/>
  <rangeList sheetStid="15" master="" otherUserPermission="visible"/>
  <rangeList sheetStid="18" master="" otherUserPermission="visible"/>
  <rangeList sheetStid="19" master="" otherUserPermission="visible"/>
  <rangeList sheetStid="20" master="" otherUserPermission="visible"/>
  <rangeList sheetStid="21" master="" otherUserPermission="visible"/>
  <rangeList sheetStid="23" master="" otherUserPermission="visible"/>
  <rangeList sheetStid="24" master="" otherUserPermission="visible"/>
  <rangeList sheetStid="25" master="" otherUserPermission="visible"/>
  <rangeList sheetStid="26" master="" otherUserPermission="visible"/>
  <rangeList sheetStid="27"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20</vt:i4>
      </vt:variant>
    </vt:vector>
  </HeadingPairs>
  <TitlesOfParts>
    <vt:vector size="20" baseType="lpstr">
      <vt:lpstr>目录</vt:lpstr>
      <vt:lpstr>表一、一般公共预算收入表</vt:lpstr>
      <vt:lpstr>表二、一般公共预算支出表</vt:lpstr>
      <vt:lpstr>表三、税收返还及转移支付表</vt:lpstr>
      <vt:lpstr>表四、一般公共预算本级支出表</vt:lpstr>
      <vt:lpstr>表五、一般公共预算本级基本支出表</vt:lpstr>
      <vt:lpstr>表六、2023年一般政府债务限额和债务余额表、</vt:lpstr>
      <vt:lpstr>表七、政府性基金收入表</vt:lpstr>
      <vt:lpstr>表八、政府性基金支出表</vt:lpstr>
      <vt:lpstr>表九、本级政府性基金转移支付表</vt:lpstr>
      <vt:lpstr>表十、政府性基金本级支出表</vt:lpstr>
      <vt:lpstr>表十一、政府专项债务限额和余额表</vt:lpstr>
      <vt:lpstr>表十二、国有资本经营收入预算表</vt:lpstr>
      <vt:lpstr>表十三、国有资金经营支出预算表</vt:lpstr>
      <vt:lpstr>表十四、本级国有资本经营预算收入表 </vt:lpstr>
      <vt:lpstr>表十五、国有资本经营转移支付表</vt:lpstr>
      <vt:lpstr>表十六、社会保险基金收入表</vt:lpstr>
      <vt:lpstr>表十七、社会保险基金支出表</vt:lpstr>
      <vt:lpstr>表十八、“三公”经费预算表</vt:lpstr>
      <vt:lpstr>Sheet5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李雪枫（）</cp:lastModifiedBy>
  <dcterms:created xsi:type="dcterms:W3CDTF">2024-03-21T07:05:00Z</dcterms:created>
  <dcterms:modified xsi:type="dcterms:W3CDTF">2025-04-02T01:53:29Z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A12D79B4D8534673AD57F4993D1EDAB7_13</vt:lpwstr>
  </property>
  <property fmtid="{D5CDD505-2E9C-101B-9397-08002B2CF9AE}" pid="3" name="KSOProductBuildVer">
    <vt:lpwstr>2052-12.1.0.20305</vt:lpwstr>
  </property>
</Properties>
</file>